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Sheet1" sheetId="3" r:id="rId1"/>
    <sheet name="Sheet2" sheetId="2" r:id="rId2"/>
    <sheet name="Sheet1 _bug" sheetId="5" r:id="rId3"/>
    <sheet name="Sheet2_bug" sheetId="4" r:id="rId4"/>
    <sheet name="fix" sheetId="6" r:id="rId5"/>
  </sheets>
  <calcPr calcId="152511"/>
</workbook>
</file>

<file path=xl/calcChain.xml><?xml version="1.0" encoding="utf-8"?>
<calcChain xmlns="http://schemas.openxmlformats.org/spreadsheetml/2006/main">
  <c r="B274" i="2" l="1"/>
  <c r="B275" i="2" l="1"/>
  <c r="D243" i="2" l="1"/>
  <c r="B235" i="2"/>
  <c r="E282" i="2"/>
  <c r="F282" i="2" s="1"/>
  <c r="G282" i="2" s="1"/>
  <c r="H282" i="2" s="1"/>
  <c r="I282" i="2" s="1"/>
  <c r="J282" i="2" s="1"/>
  <c r="K282" i="2" s="1"/>
  <c r="L282" i="2" s="1"/>
  <c r="M282" i="2" s="1"/>
  <c r="N282" i="2" s="1"/>
  <c r="O282" i="2" s="1"/>
  <c r="P282" i="2" s="1"/>
  <c r="Q282" i="2" s="1"/>
  <c r="R282" i="2" s="1"/>
  <c r="S282" i="2" s="1"/>
  <c r="T282" i="2" s="1"/>
  <c r="U282" i="2" s="1"/>
  <c r="V282" i="2" s="1"/>
  <c r="W282" i="2" s="1"/>
  <c r="X282" i="2" s="1"/>
  <c r="Y282" i="2" s="1"/>
  <c r="Z282" i="2" s="1"/>
  <c r="AA282" i="2" s="1"/>
  <c r="AB282" i="2" s="1"/>
  <c r="AC282" i="2" s="1"/>
  <c r="AD282" i="2" s="1"/>
  <c r="AE282" i="2" s="1"/>
  <c r="AF282" i="2" s="1"/>
  <c r="AG282" i="2" s="1"/>
  <c r="AH282" i="2" s="1"/>
  <c r="AI282" i="2" s="1"/>
  <c r="AJ282" i="2" s="1"/>
  <c r="AK282" i="2" s="1"/>
  <c r="AL282" i="2" s="1"/>
  <c r="AM282" i="2" s="1"/>
  <c r="AN282" i="2" s="1"/>
  <c r="AO282" i="2" s="1"/>
  <c r="AP282" i="2" s="1"/>
  <c r="AQ282" i="2" s="1"/>
  <c r="AR282" i="2" s="1"/>
  <c r="AS282" i="2" s="1"/>
  <c r="AT282" i="2" s="1"/>
  <c r="AU282" i="2" s="1"/>
  <c r="AV282" i="2" s="1"/>
  <c r="AW282" i="2" s="1"/>
  <c r="AX282" i="2" s="1"/>
  <c r="AY282" i="2" s="1"/>
  <c r="AZ282" i="2" s="1"/>
  <c r="BA282" i="2" s="1"/>
  <c r="BB282" i="2" s="1"/>
  <c r="BC282" i="2" s="1"/>
  <c r="BD282" i="2" s="1"/>
  <c r="BE282" i="2" s="1"/>
  <c r="BF282" i="2" s="1"/>
  <c r="BG282" i="2" s="1"/>
  <c r="BH282" i="2" s="1"/>
  <c r="BI282" i="2" s="1"/>
  <c r="BJ282" i="2" s="1"/>
  <c r="BK282" i="2" s="1"/>
  <c r="BL282" i="2" s="1"/>
  <c r="D279" i="2"/>
  <c r="D261" i="2"/>
  <c r="B253" i="2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N8" i="6"/>
  <c r="M8" i="6"/>
  <c r="L8" i="6"/>
  <c r="K8" i="6"/>
  <c r="J8" i="6"/>
  <c r="I8" i="6"/>
  <c r="H8" i="6"/>
  <c r="G8" i="6"/>
  <c r="F8" i="6"/>
  <c r="E8" i="6"/>
  <c r="D8" i="6"/>
  <c r="C8" i="6"/>
  <c r="B8" i="6"/>
  <c r="N7" i="6"/>
  <c r="M7" i="6"/>
  <c r="L7" i="6"/>
  <c r="K7" i="6"/>
  <c r="J7" i="6"/>
  <c r="I7" i="6"/>
  <c r="H7" i="6"/>
  <c r="G7" i="6"/>
  <c r="F7" i="6"/>
  <c r="E7" i="6"/>
  <c r="D7" i="6"/>
  <c r="C7" i="6"/>
  <c r="B7" i="6"/>
  <c r="B3" i="6"/>
  <c r="N2" i="6"/>
  <c r="M2" i="6"/>
  <c r="L2" i="6"/>
  <c r="K2" i="6"/>
  <c r="J2" i="6"/>
  <c r="I2" i="6"/>
  <c r="H2" i="6"/>
  <c r="G2" i="6"/>
  <c r="F2" i="6"/>
  <c r="E2" i="6"/>
  <c r="D2" i="6"/>
  <c r="C2" i="6"/>
  <c r="B2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B22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B2" i="5"/>
  <c r="O1" i="5"/>
  <c r="N1" i="5"/>
  <c r="M1" i="5"/>
  <c r="L1" i="5"/>
  <c r="K1" i="5"/>
  <c r="J1" i="5"/>
  <c r="I1" i="5"/>
  <c r="H1" i="5"/>
  <c r="G1" i="5"/>
  <c r="F1" i="5"/>
  <c r="E1" i="5"/>
  <c r="D1" i="5"/>
  <c r="C1" i="5"/>
  <c r="B1" i="5"/>
  <c r="B235" i="4"/>
  <c r="B217" i="4"/>
  <c r="B199" i="4"/>
  <c r="B181" i="4"/>
  <c r="B163" i="4"/>
  <c r="B145" i="4"/>
  <c r="B127" i="4"/>
  <c r="B109" i="4"/>
  <c r="B91" i="4"/>
  <c r="B73" i="4"/>
  <c r="B55" i="4"/>
  <c r="D243" i="4"/>
  <c r="D225" i="4"/>
  <c r="D207" i="4"/>
  <c r="D189" i="4"/>
  <c r="D171" i="4"/>
  <c r="D153" i="4"/>
  <c r="D135" i="4"/>
  <c r="D117" i="4"/>
  <c r="D99" i="4"/>
  <c r="D81" i="4"/>
  <c r="D63" i="4"/>
  <c r="D45" i="4"/>
  <c r="B37" i="4"/>
  <c r="D27" i="4"/>
  <c r="B20" i="4"/>
  <c r="C22" i="6" s="1"/>
  <c r="B19" i="4"/>
  <c r="D9" i="4"/>
  <c r="AH8" i="4"/>
  <c r="AH9" i="4" s="1"/>
  <c r="AG8" i="4"/>
  <c r="AG9" i="4" s="1"/>
  <c r="AF8" i="4"/>
  <c r="AF9" i="4" s="1"/>
  <c r="AE8" i="4"/>
  <c r="AE9" i="4" s="1"/>
  <c r="AD8" i="4"/>
  <c r="AD9" i="4" s="1"/>
  <c r="AC8" i="4"/>
  <c r="AC9" i="4" s="1"/>
  <c r="AB8" i="4"/>
  <c r="AB9" i="4" s="1"/>
  <c r="AA8" i="4"/>
  <c r="AA9" i="4" s="1"/>
  <c r="Z8" i="4"/>
  <c r="Z9" i="4" s="1"/>
  <c r="Y8" i="4"/>
  <c r="Y9" i="4" s="1"/>
  <c r="X8" i="4"/>
  <c r="X9" i="4" s="1"/>
  <c r="W8" i="4"/>
  <c r="W9" i="4" s="1"/>
  <c r="V8" i="4"/>
  <c r="V9" i="4" s="1"/>
  <c r="U8" i="4"/>
  <c r="U9" i="4" s="1"/>
  <c r="T8" i="4"/>
  <c r="T9" i="4" s="1"/>
  <c r="S8" i="4"/>
  <c r="S9" i="4" s="1"/>
  <c r="R8" i="4"/>
  <c r="R9" i="4" s="1"/>
  <c r="Q8" i="4"/>
  <c r="Q9" i="4" s="1"/>
  <c r="P8" i="4"/>
  <c r="P9" i="4" s="1"/>
  <c r="O8" i="4"/>
  <c r="O9" i="4" s="1"/>
  <c r="N8" i="4"/>
  <c r="N9" i="4" s="1"/>
  <c r="M8" i="4"/>
  <c r="M9" i="4" s="1"/>
  <c r="L8" i="4"/>
  <c r="L9" i="4" s="1"/>
  <c r="K8" i="4"/>
  <c r="K9" i="4" s="1"/>
  <c r="J8" i="4"/>
  <c r="J9" i="4" s="1"/>
  <c r="I8" i="4"/>
  <c r="I9" i="4" s="1"/>
  <c r="E8" i="4"/>
  <c r="E9" i="4" s="1"/>
  <c r="B1" i="4"/>
  <c r="B3" i="4" s="1"/>
  <c r="B3" i="5" s="1"/>
  <c r="C2" i="5" l="1"/>
  <c r="B23" i="6"/>
  <c r="F8" i="4"/>
  <c r="B38" i="4"/>
  <c r="AE26" i="4"/>
  <c r="AE27" i="4" s="1"/>
  <c r="W26" i="4"/>
  <c r="W27" i="4" s="1"/>
  <c r="O26" i="4"/>
  <c r="O27" i="4" s="1"/>
  <c r="AD26" i="4"/>
  <c r="AD27" i="4" s="1"/>
  <c r="V26" i="4"/>
  <c r="V27" i="4" s="1"/>
  <c r="N26" i="4"/>
  <c r="N27" i="4" s="1"/>
  <c r="F26" i="4"/>
  <c r="F27" i="4" s="1"/>
  <c r="AC26" i="4"/>
  <c r="AC27" i="4" s="1"/>
  <c r="U26" i="4"/>
  <c r="U27" i="4" s="1"/>
  <c r="M26" i="4"/>
  <c r="M27" i="4" s="1"/>
  <c r="E26" i="4"/>
  <c r="AB26" i="4"/>
  <c r="AB27" i="4" s="1"/>
  <c r="T26" i="4"/>
  <c r="T27" i="4" s="1"/>
  <c r="L26" i="4"/>
  <c r="L27" i="4" s="1"/>
  <c r="AA26" i="4"/>
  <c r="AA27" i="4" s="1"/>
  <c r="S26" i="4"/>
  <c r="S27" i="4" s="1"/>
  <c r="K26" i="4"/>
  <c r="K27" i="4" s="1"/>
  <c r="AH26" i="4"/>
  <c r="AH27" i="4" s="1"/>
  <c r="Z26" i="4"/>
  <c r="Z27" i="4" s="1"/>
  <c r="R26" i="4"/>
  <c r="R27" i="4" s="1"/>
  <c r="J26" i="4"/>
  <c r="J27" i="4" s="1"/>
  <c r="AG26" i="4"/>
  <c r="AG27" i="4" s="1"/>
  <c r="Y26" i="4"/>
  <c r="Y27" i="4" s="1"/>
  <c r="Q26" i="4"/>
  <c r="Q27" i="4" s="1"/>
  <c r="B21" i="4"/>
  <c r="P26" i="4"/>
  <c r="P27" i="4" s="1"/>
  <c r="X26" i="4"/>
  <c r="X27" i="4" s="1"/>
  <c r="AF26" i="4"/>
  <c r="AF27" i="4" s="1"/>
  <c r="D22" i="6" l="1"/>
  <c r="B56" i="4"/>
  <c r="D2" i="5"/>
  <c r="C3" i="5"/>
  <c r="C23" i="6"/>
  <c r="F9" i="4"/>
  <c r="G8" i="4"/>
  <c r="G26" i="4"/>
  <c r="E27" i="4"/>
  <c r="AF44" i="4"/>
  <c r="AF45" i="4" s="1"/>
  <c r="X44" i="4"/>
  <c r="X45" i="4" s="1"/>
  <c r="P44" i="4"/>
  <c r="P45" i="4" s="1"/>
  <c r="AE44" i="4"/>
  <c r="AE45" i="4" s="1"/>
  <c r="W44" i="4"/>
  <c r="W45" i="4" s="1"/>
  <c r="O44" i="4"/>
  <c r="O45" i="4" s="1"/>
  <c r="AD44" i="4"/>
  <c r="AD45" i="4" s="1"/>
  <c r="V44" i="4"/>
  <c r="V45" i="4" s="1"/>
  <c r="N44" i="4"/>
  <c r="N45" i="4" s="1"/>
  <c r="AC44" i="4"/>
  <c r="AC45" i="4" s="1"/>
  <c r="U44" i="4"/>
  <c r="U45" i="4" s="1"/>
  <c r="M44" i="4"/>
  <c r="M45" i="4" s="1"/>
  <c r="E44" i="4"/>
  <c r="AB44" i="4"/>
  <c r="AB45" i="4" s="1"/>
  <c r="T44" i="4"/>
  <c r="T45" i="4" s="1"/>
  <c r="L44" i="4"/>
  <c r="L45" i="4" s="1"/>
  <c r="AA44" i="4"/>
  <c r="AA45" i="4" s="1"/>
  <c r="S44" i="4"/>
  <c r="S45" i="4" s="1"/>
  <c r="K44" i="4"/>
  <c r="K45" i="4" s="1"/>
  <c r="AH44" i="4"/>
  <c r="AH45" i="4" s="1"/>
  <c r="Z44" i="4"/>
  <c r="Z45" i="4" s="1"/>
  <c r="R44" i="4"/>
  <c r="R45" i="4" s="1"/>
  <c r="Y44" i="4"/>
  <c r="Y45" i="4" s="1"/>
  <c r="Q44" i="4"/>
  <c r="Q45" i="4" s="1"/>
  <c r="B39" i="4"/>
  <c r="AG44" i="4"/>
  <c r="AG45" i="4" s="1"/>
  <c r="E22" i="6" l="1"/>
  <c r="B74" i="4"/>
  <c r="E2" i="5"/>
  <c r="B57" i="4"/>
  <c r="D3" i="5"/>
  <c r="D23" i="6"/>
  <c r="G27" i="4"/>
  <c r="H26" i="4"/>
  <c r="G9" i="4"/>
  <c r="H8" i="4"/>
  <c r="H9" i="4" s="1"/>
  <c r="B8" i="4"/>
  <c r="B4" i="4"/>
  <c r="E45" i="4"/>
  <c r="F44" i="4"/>
  <c r="AG62" i="4"/>
  <c r="AG63" i="4" s="1"/>
  <c r="Y62" i="4"/>
  <c r="Y63" i="4" s="1"/>
  <c r="Q62" i="4"/>
  <c r="Q63" i="4" s="1"/>
  <c r="AF62" i="4"/>
  <c r="AF63" i="4" s="1"/>
  <c r="X62" i="4"/>
  <c r="X63" i="4" s="1"/>
  <c r="P62" i="4"/>
  <c r="P63" i="4" s="1"/>
  <c r="AE62" i="4"/>
  <c r="AE63" i="4" s="1"/>
  <c r="W62" i="4"/>
  <c r="W63" i="4" s="1"/>
  <c r="O62" i="4"/>
  <c r="O63" i="4" s="1"/>
  <c r="AH62" i="4"/>
  <c r="AH63" i="4" s="1"/>
  <c r="AD62" i="4"/>
  <c r="AD63" i="4" s="1"/>
  <c r="V62" i="4"/>
  <c r="V63" i="4" s="1"/>
  <c r="N62" i="4"/>
  <c r="N63" i="4" s="1"/>
  <c r="AC62" i="4"/>
  <c r="AC63" i="4" s="1"/>
  <c r="U62" i="4"/>
  <c r="U63" i="4" s="1"/>
  <c r="M62" i="4"/>
  <c r="M63" i="4" s="1"/>
  <c r="E62" i="4"/>
  <c r="F62" i="4" s="1"/>
  <c r="F63" i="4" s="1"/>
  <c r="AB62" i="4"/>
  <c r="AB63" i="4" s="1"/>
  <c r="T62" i="4"/>
  <c r="T63" i="4" s="1"/>
  <c r="L62" i="4"/>
  <c r="L63" i="4" s="1"/>
  <c r="Z62" i="4"/>
  <c r="Z63" i="4" s="1"/>
  <c r="AA62" i="4"/>
  <c r="AA63" i="4" s="1"/>
  <c r="S62" i="4"/>
  <c r="S63" i="4" s="1"/>
  <c r="R62" i="4"/>
  <c r="R63" i="4" s="1"/>
  <c r="B24" i="6" l="1"/>
  <c r="B4" i="5"/>
  <c r="B5" i="4"/>
  <c r="B10" i="4"/>
  <c r="B28" i="6"/>
  <c r="B8" i="5"/>
  <c r="E23" i="6"/>
  <c r="E3" i="5"/>
  <c r="B92" i="4"/>
  <c r="F22" i="6"/>
  <c r="F2" i="5"/>
  <c r="B75" i="4"/>
  <c r="F45" i="4"/>
  <c r="G44" i="4"/>
  <c r="H27" i="4"/>
  <c r="I26" i="4"/>
  <c r="AH80" i="4"/>
  <c r="AH81" i="4" s="1"/>
  <c r="Z80" i="4"/>
  <c r="Z81" i="4" s="1"/>
  <c r="R80" i="4"/>
  <c r="R81" i="4" s="1"/>
  <c r="AG80" i="4"/>
  <c r="AG81" i="4" s="1"/>
  <c r="AC80" i="4"/>
  <c r="AC81" i="4" s="1"/>
  <c r="T80" i="4"/>
  <c r="T81" i="4" s="1"/>
  <c r="AB80" i="4"/>
  <c r="AB81" i="4" s="1"/>
  <c r="S80" i="4"/>
  <c r="S81" i="4" s="1"/>
  <c r="AA80" i="4"/>
  <c r="AA81" i="4" s="1"/>
  <c r="Q80" i="4"/>
  <c r="Q81" i="4" s="1"/>
  <c r="AD80" i="4"/>
  <c r="AD81" i="4" s="1"/>
  <c r="Y80" i="4"/>
  <c r="Y81" i="4" s="1"/>
  <c r="P80" i="4"/>
  <c r="P81" i="4" s="1"/>
  <c r="X80" i="4"/>
  <c r="X81" i="4" s="1"/>
  <c r="O80" i="4"/>
  <c r="O81" i="4" s="1"/>
  <c r="AF80" i="4"/>
  <c r="AF81" i="4" s="1"/>
  <c r="W80" i="4"/>
  <c r="W81" i="4" s="1"/>
  <c r="N80" i="4"/>
  <c r="N81" i="4" s="1"/>
  <c r="E80" i="4"/>
  <c r="F80" i="4" s="1"/>
  <c r="F81" i="4" s="1"/>
  <c r="U80" i="4"/>
  <c r="U81" i="4" s="1"/>
  <c r="AE80" i="4"/>
  <c r="AE81" i="4" s="1"/>
  <c r="V80" i="4"/>
  <c r="V81" i="4" s="1"/>
  <c r="M80" i="4"/>
  <c r="M81" i="4" s="1"/>
  <c r="E63" i="4"/>
  <c r="G62" i="4"/>
  <c r="I27" i="4" l="1"/>
  <c r="B22" i="4"/>
  <c r="G45" i="4"/>
  <c r="H44" i="4"/>
  <c r="G63" i="4"/>
  <c r="H62" i="4"/>
  <c r="F23" i="6"/>
  <c r="F3" i="5"/>
  <c r="B30" i="6"/>
  <c r="B10" i="5"/>
  <c r="B13" i="4"/>
  <c r="B12" i="4"/>
  <c r="B25" i="6"/>
  <c r="B5" i="5"/>
  <c r="B26" i="4"/>
  <c r="B93" i="4"/>
  <c r="B110" i="4"/>
  <c r="G2" i="5"/>
  <c r="G22" i="6"/>
  <c r="AA98" i="4"/>
  <c r="AA99" i="4" s="1"/>
  <c r="S98" i="4"/>
  <c r="S99" i="4" s="1"/>
  <c r="AH98" i="4"/>
  <c r="AH99" i="4" s="1"/>
  <c r="Z98" i="4"/>
  <c r="Z99" i="4" s="1"/>
  <c r="R98" i="4"/>
  <c r="R99" i="4" s="1"/>
  <c r="AF98" i="4"/>
  <c r="AF99" i="4" s="1"/>
  <c r="V98" i="4"/>
  <c r="V99" i="4" s="1"/>
  <c r="AE98" i="4"/>
  <c r="AE99" i="4" s="1"/>
  <c r="U98" i="4"/>
  <c r="U99" i="4" s="1"/>
  <c r="AD98" i="4"/>
  <c r="AD99" i="4" s="1"/>
  <c r="T98" i="4"/>
  <c r="T99" i="4" s="1"/>
  <c r="AG98" i="4"/>
  <c r="AG99" i="4" s="1"/>
  <c r="AC98" i="4"/>
  <c r="AC99" i="4" s="1"/>
  <c r="Q98" i="4"/>
  <c r="Q99" i="4" s="1"/>
  <c r="AB98" i="4"/>
  <c r="AB99" i="4" s="1"/>
  <c r="P98" i="4"/>
  <c r="P99" i="4" s="1"/>
  <c r="Y98" i="4"/>
  <c r="Y99" i="4" s="1"/>
  <c r="O98" i="4"/>
  <c r="O99" i="4" s="1"/>
  <c r="E98" i="4"/>
  <c r="W98" i="4"/>
  <c r="W99" i="4" s="1"/>
  <c r="X98" i="4"/>
  <c r="X99" i="4" s="1"/>
  <c r="N98" i="4"/>
  <c r="N99" i="4" s="1"/>
  <c r="G80" i="4"/>
  <c r="E81" i="4"/>
  <c r="B32" i="6" l="1"/>
  <c r="B12" i="5"/>
  <c r="B17" i="4"/>
  <c r="B33" i="6"/>
  <c r="B13" i="5"/>
  <c r="H45" i="4"/>
  <c r="I44" i="4"/>
  <c r="B28" i="4"/>
  <c r="C8" i="5"/>
  <c r="C28" i="6"/>
  <c r="H63" i="4"/>
  <c r="I62" i="4"/>
  <c r="B128" i="4"/>
  <c r="H2" i="5"/>
  <c r="H22" i="6"/>
  <c r="B111" i="4"/>
  <c r="C4" i="5"/>
  <c r="C24" i="6"/>
  <c r="B23" i="4"/>
  <c r="G23" i="6"/>
  <c r="G3" i="5"/>
  <c r="AB116" i="4"/>
  <c r="AB117" i="4" s="1"/>
  <c r="T116" i="4"/>
  <c r="T117" i="4" s="1"/>
  <c r="AA116" i="4"/>
  <c r="AA117" i="4" s="1"/>
  <c r="S116" i="4"/>
  <c r="S117" i="4" s="1"/>
  <c r="AH116" i="4"/>
  <c r="AH117" i="4" s="1"/>
  <c r="Z116" i="4"/>
  <c r="Z117" i="4" s="1"/>
  <c r="R116" i="4"/>
  <c r="R117" i="4" s="1"/>
  <c r="AD116" i="4"/>
  <c r="AD117" i="4" s="1"/>
  <c r="P116" i="4"/>
  <c r="P117" i="4" s="1"/>
  <c r="E116" i="4"/>
  <c r="AC116" i="4"/>
  <c r="AC117" i="4" s="1"/>
  <c r="O116" i="4"/>
  <c r="O117" i="4" s="1"/>
  <c r="Y116" i="4"/>
  <c r="Y117" i="4" s="1"/>
  <c r="AE116" i="4"/>
  <c r="AE117" i="4" s="1"/>
  <c r="X116" i="4"/>
  <c r="X117" i="4" s="1"/>
  <c r="W116" i="4"/>
  <c r="W117" i="4" s="1"/>
  <c r="AG116" i="4"/>
  <c r="AG117" i="4" s="1"/>
  <c r="V116" i="4"/>
  <c r="V117" i="4" s="1"/>
  <c r="Q116" i="4"/>
  <c r="Q117" i="4" s="1"/>
  <c r="AF116" i="4"/>
  <c r="AF117" i="4" s="1"/>
  <c r="U116" i="4"/>
  <c r="U117" i="4" s="1"/>
  <c r="E99" i="4"/>
  <c r="G81" i="4"/>
  <c r="H80" i="4"/>
  <c r="F98" i="4"/>
  <c r="O1" i="3"/>
  <c r="O6" i="3"/>
  <c r="O7" i="3"/>
  <c r="O9" i="3"/>
  <c r="O11" i="3"/>
  <c r="O14" i="3"/>
  <c r="O15" i="3"/>
  <c r="O16" i="3"/>
  <c r="O18" i="3"/>
  <c r="N1" i="3"/>
  <c r="N6" i="3"/>
  <c r="N7" i="3"/>
  <c r="N9" i="3"/>
  <c r="N11" i="3"/>
  <c r="N14" i="3"/>
  <c r="N15" i="3"/>
  <c r="N16" i="3"/>
  <c r="N18" i="3"/>
  <c r="M1" i="3"/>
  <c r="M6" i="3"/>
  <c r="M7" i="3"/>
  <c r="M9" i="3"/>
  <c r="M11" i="3"/>
  <c r="M14" i="3"/>
  <c r="M15" i="3"/>
  <c r="M16" i="3"/>
  <c r="M18" i="3"/>
  <c r="L1" i="3"/>
  <c r="L6" i="3"/>
  <c r="L7" i="3"/>
  <c r="L9" i="3"/>
  <c r="L11" i="3"/>
  <c r="L14" i="3"/>
  <c r="L15" i="3"/>
  <c r="L16" i="3"/>
  <c r="L18" i="3"/>
  <c r="K1" i="3"/>
  <c r="K6" i="3"/>
  <c r="K7" i="3"/>
  <c r="K9" i="3"/>
  <c r="K11" i="3"/>
  <c r="K14" i="3"/>
  <c r="K15" i="3"/>
  <c r="K16" i="3"/>
  <c r="K18" i="3"/>
  <c r="J1" i="3"/>
  <c r="J6" i="3"/>
  <c r="J7" i="3"/>
  <c r="J9" i="3"/>
  <c r="J11" i="3"/>
  <c r="J14" i="3"/>
  <c r="J15" i="3"/>
  <c r="J16" i="3"/>
  <c r="J18" i="3"/>
  <c r="I1" i="3"/>
  <c r="I6" i="3"/>
  <c r="I7" i="3"/>
  <c r="I9" i="3"/>
  <c r="I11" i="3"/>
  <c r="I14" i="3"/>
  <c r="I15" i="3"/>
  <c r="I16" i="3"/>
  <c r="I18" i="3"/>
  <c r="H1" i="3"/>
  <c r="H6" i="3"/>
  <c r="H7" i="3"/>
  <c r="H9" i="3"/>
  <c r="H11" i="3"/>
  <c r="H14" i="3"/>
  <c r="H15" i="3"/>
  <c r="H16" i="3"/>
  <c r="H18" i="3"/>
  <c r="G1" i="3"/>
  <c r="G6" i="3"/>
  <c r="G7" i="3"/>
  <c r="G9" i="3"/>
  <c r="G11" i="3"/>
  <c r="G14" i="3"/>
  <c r="G15" i="3"/>
  <c r="G16" i="3"/>
  <c r="G18" i="3"/>
  <c r="F1" i="3"/>
  <c r="F6" i="3"/>
  <c r="F7" i="3"/>
  <c r="F9" i="3"/>
  <c r="F11" i="3"/>
  <c r="F14" i="3"/>
  <c r="F15" i="3"/>
  <c r="F16" i="3"/>
  <c r="F18" i="3"/>
  <c r="E1" i="3"/>
  <c r="E6" i="3"/>
  <c r="E7" i="3"/>
  <c r="E9" i="3"/>
  <c r="E11" i="3"/>
  <c r="E14" i="3"/>
  <c r="E15" i="3"/>
  <c r="E16" i="3"/>
  <c r="E18" i="3"/>
  <c r="D1" i="3"/>
  <c r="D6" i="3"/>
  <c r="D7" i="3"/>
  <c r="D9" i="3"/>
  <c r="D11" i="3"/>
  <c r="D14" i="3"/>
  <c r="D15" i="3"/>
  <c r="D16" i="3"/>
  <c r="D18" i="3"/>
  <c r="C1" i="3"/>
  <c r="C6" i="3"/>
  <c r="C7" i="3"/>
  <c r="C9" i="3"/>
  <c r="C11" i="3"/>
  <c r="C14" i="3"/>
  <c r="C15" i="3"/>
  <c r="C16" i="3"/>
  <c r="C18" i="3"/>
  <c r="B1" i="3"/>
  <c r="B2" i="3"/>
  <c r="B6" i="3"/>
  <c r="B7" i="3"/>
  <c r="B9" i="3"/>
  <c r="B11" i="3"/>
  <c r="B14" i="3"/>
  <c r="B15" i="3"/>
  <c r="B16" i="3"/>
  <c r="B18" i="3"/>
  <c r="B217" i="2"/>
  <c r="B199" i="2"/>
  <c r="B181" i="2"/>
  <c r="B163" i="2"/>
  <c r="B145" i="2"/>
  <c r="B127" i="2"/>
  <c r="B109" i="2"/>
  <c r="B91" i="2"/>
  <c r="B73" i="2"/>
  <c r="B55" i="2"/>
  <c r="B37" i="2"/>
  <c r="D225" i="2"/>
  <c r="D207" i="2"/>
  <c r="D189" i="2"/>
  <c r="D171" i="2"/>
  <c r="D153" i="2"/>
  <c r="D135" i="2"/>
  <c r="D117" i="2"/>
  <c r="D99" i="2"/>
  <c r="D81" i="2"/>
  <c r="D63" i="2"/>
  <c r="D45" i="2"/>
  <c r="D27" i="2"/>
  <c r="D9" i="2"/>
  <c r="B3" i="2"/>
  <c r="B20" i="2"/>
  <c r="C3" i="6" s="1"/>
  <c r="B19" i="2"/>
  <c r="B129" i="4" l="1"/>
  <c r="I2" i="5"/>
  <c r="I22" i="6"/>
  <c r="B146" i="4"/>
  <c r="I80" i="4"/>
  <c r="B37" i="6"/>
  <c r="B17" i="5"/>
  <c r="B30" i="4"/>
  <c r="C25" i="6"/>
  <c r="C5" i="5"/>
  <c r="I63" i="4"/>
  <c r="J62" i="4"/>
  <c r="H23" i="6"/>
  <c r="H3" i="5"/>
  <c r="C30" i="6"/>
  <c r="C10" i="5"/>
  <c r="B31" i="4"/>
  <c r="I45" i="4"/>
  <c r="J44" i="4"/>
  <c r="B40" i="4"/>
  <c r="B3" i="3"/>
  <c r="B4" i="6"/>
  <c r="F99" i="4"/>
  <c r="G98" i="4"/>
  <c r="H81" i="4"/>
  <c r="E117" i="4"/>
  <c r="AC134" i="4"/>
  <c r="AC135" i="4" s="1"/>
  <c r="U134" i="4"/>
  <c r="U135" i="4" s="1"/>
  <c r="E134" i="4"/>
  <c r="AB134" i="4"/>
  <c r="AB135" i="4" s="1"/>
  <c r="T134" i="4"/>
  <c r="T135" i="4" s="1"/>
  <c r="AA134" i="4"/>
  <c r="AA135" i="4" s="1"/>
  <c r="S134" i="4"/>
  <c r="S135" i="4" s="1"/>
  <c r="AH134" i="4"/>
  <c r="AH135" i="4" s="1"/>
  <c r="AG134" i="4"/>
  <c r="AG135" i="4" s="1"/>
  <c r="V134" i="4"/>
  <c r="V135" i="4" s="1"/>
  <c r="AF134" i="4"/>
  <c r="AF135" i="4" s="1"/>
  <c r="R134" i="4"/>
  <c r="R135" i="4" s="1"/>
  <c r="AE134" i="4"/>
  <c r="AE135" i="4" s="1"/>
  <c r="Q134" i="4"/>
  <c r="Q135" i="4" s="1"/>
  <c r="F134" i="4"/>
  <c r="F135" i="4" s="1"/>
  <c r="AD134" i="4"/>
  <c r="AD135" i="4" s="1"/>
  <c r="P134" i="4"/>
  <c r="P135" i="4" s="1"/>
  <c r="Z134" i="4"/>
  <c r="Z135" i="4" s="1"/>
  <c r="Y134" i="4"/>
  <c r="Y135" i="4" s="1"/>
  <c r="W134" i="4"/>
  <c r="W135" i="4" s="1"/>
  <c r="X134" i="4"/>
  <c r="X135" i="4" s="1"/>
  <c r="F116" i="4"/>
  <c r="B38" i="2"/>
  <c r="C2" i="3"/>
  <c r="B21" i="2"/>
  <c r="E26" i="2"/>
  <c r="D4" i="5" l="1"/>
  <c r="D24" i="6"/>
  <c r="B41" i="4"/>
  <c r="J63" i="4"/>
  <c r="K62" i="4"/>
  <c r="B164" i="4"/>
  <c r="J2" i="5"/>
  <c r="J22" i="6"/>
  <c r="B147" i="4"/>
  <c r="I81" i="4"/>
  <c r="J80" i="4"/>
  <c r="B62" i="4"/>
  <c r="B35" i="4"/>
  <c r="C33" i="6"/>
  <c r="C13" i="5"/>
  <c r="J45" i="4"/>
  <c r="B44" i="4"/>
  <c r="C32" i="6"/>
  <c r="C12" i="5"/>
  <c r="I23" i="6"/>
  <c r="I3" i="5"/>
  <c r="B39" i="2"/>
  <c r="D3" i="6"/>
  <c r="C3" i="3"/>
  <c r="C4" i="6"/>
  <c r="G134" i="4"/>
  <c r="G135" i="4" s="1"/>
  <c r="F117" i="4"/>
  <c r="G116" i="4"/>
  <c r="AD152" i="4"/>
  <c r="AD153" i="4" s="1"/>
  <c r="V152" i="4"/>
  <c r="V153" i="4" s="1"/>
  <c r="AC152" i="4"/>
  <c r="AC153" i="4" s="1"/>
  <c r="U152" i="4"/>
  <c r="U153" i="4" s="1"/>
  <c r="E152" i="4"/>
  <c r="AB152" i="4"/>
  <c r="AB153" i="4" s="1"/>
  <c r="T152" i="4"/>
  <c r="T153" i="4" s="1"/>
  <c r="AA152" i="4"/>
  <c r="AA153" i="4" s="1"/>
  <c r="S152" i="4"/>
  <c r="S153" i="4" s="1"/>
  <c r="AH152" i="4"/>
  <c r="AH153" i="4" s="1"/>
  <c r="Z152" i="4"/>
  <c r="Z153" i="4" s="1"/>
  <c r="R152" i="4"/>
  <c r="R153" i="4" s="1"/>
  <c r="Q152" i="4"/>
  <c r="Q153" i="4" s="1"/>
  <c r="AG152" i="4"/>
  <c r="AG153" i="4" s="1"/>
  <c r="W152" i="4"/>
  <c r="W153" i="4" s="1"/>
  <c r="AF152" i="4"/>
  <c r="AF153" i="4" s="1"/>
  <c r="AE152" i="4"/>
  <c r="AE153" i="4" s="1"/>
  <c r="Y152" i="4"/>
  <c r="Y153" i="4" s="1"/>
  <c r="X152" i="4"/>
  <c r="X153" i="4" s="1"/>
  <c r="E135" i="4"/>
  <c r="G99" i="4"/>
  <c r="H98" i="4"/>
  <c r="B56" i="2"/>
  <c r="E3" i="6" s="1"/>
  <c r="D2" i="3"/>
  <c r="B74" i="2"/>
  <c r="F3" i="6" s="1"/>
  <c r="E2" i="3"/>
  <c r="B57" i="2"/>
  <c r="F26" i="2"/>
  <c r="E27" i="2"/>
  <c r="E44" i="2"/>
  <c r="E8" i="2"/>
  <c r="E9" i="2" s="1"/>
  <c r="B1" i="2"/>
  <c r="K63" i="4" l="1"/>
  <c r="B58" i="4"/>
  <c r="C37" i="6"/>
  <c r="C17" i="5"/>
  <c r="B64" i="4"/>
  <c r="E8" i="5"/>
  <c r="E28" i="6"/>
  <c r="J81" i="4"/>
  <c r="K80" i="4"/>
  <c r="B48" i="4"/>
  <c r="D5" i="5"/>
  <c r="D25" i="6"/>
  <c r="B46" i="4"/>
  <c r="D8" i="5"/>
  <c r="D28" i="6"/>
  <c r="B165" i="4"/>
  <c r="K2" i="5"/>
  <c r="K22" i="6"/>
  <c r="B182" i="4"/>
  <c r="J3" i="5"/>
  <c r="J23" i="6"/>
  <c r="H134" i="4"/>
  <c r="H135" i="4" s="1"/>
  <c r="E3" i="3"/>
  <c r="E4" i="6"/>
  <c r="D3" i="3"/>
  <c r="D4" i="6"/>
  <c r="E153" i="4"/>
  <c r="G117" i="4"/>
  <c r="H116" i="4"/>
  <c r="F152" i="4"/>
  <c r="AE170" i="4"/>
  <c r="AE171" i="4" s="1"/>
  <c r="W170" i="4"/>
  <c r="W171" i="4" s="1"/>
  <c r="AD170" i="4"/>
  <c r="AD171" i="4" s="1"/>
  <c r="V170" i="4"/>
  <c r="V171" i="4" s="1"/>
  <c r="AC170" i="4"/>
  <c r="AC171" i="4" s="1"/>
  <c r="U170" i="4"/>
  <c r="U171" i="4" s="1"/>
  <c r="E170" i="4"/>
  <c r="AB170" i="4"/>
  <c r="AB171" i="4" s="1"/>
  <c r="T170" i="4"/>
  <c r="T171" i="4" s="1"/>
  <c r="AA170" i="4"/>
  <c r="AA171" i="4" s="1"/>
  <c r="S170" i="4"/>
  <c r="S171" i="4" s="1"/>
  <c r="AH170" i="4"/>
  <c r="AH171" i="4" s="1"/>
  <c r="Z170" i="4"/>
  <c r="Z171" i="4" s="1"/>
  <c r="R170" i="4"/>
  <c r="R171" i="4" s="1"/>
  <c r="AG170" i="4"/>
  <c r="AG171" i="4" s="1"/>
  <c r="AF170" i="4"/>
  <c r="AF171" i="4" s="1"/>
  <c r="Y170" i="4"/>
  <c r="Y171" i="4" s="1"/>
  <c r="X170" i="4"/>
  <c r="X171" i="4" s="1"/>
  <c r="H99" i="4"/>
  <c r="I98" i="4"/>
  <c r="J98" i="4" s="1"/>
  <c r="B75" i="2"/>
  <c r="B92" i="2"/>
  <c r="G3" i="6" s="1"/>
  <c r="F2" i="3"/>
  <c r="F44" i="2"/>
  <c r="F45" i="2" s="1"/>
  <c r="E45" i="2"/>
  <c r="G26" i="2"/>
  <c r="H26" i="2" s="1"/>
  <c r="F27" i="2"/>
  <c r="E62" i="2"/>
  <c r="F62" i="2" s="1"/>
  <c r="F8" i="2"/>
  <c r="F9" i="2" s="1"/>
  <c r="I134" i="4" l="1"/>
  <c r="K3" i="5"/>
  <c r="K23" i="6"/>
  <c r="D30" i="6"/>
  <c r="D10" i="5"/>
  <c r="B49" i="4"/>
  <c r="E30" i="6"/>
  <c r="E10" i="5"/>
  <c r="B67" i="4"/>
  <c r="B200" i="4"/>
  <c r="L22" i="6"/>
  <c r="L2" i="5"/>
  <c r="B183" i="4"/>
  <c r="D12" i="5"/>
  <c r="D32" i="6"/>
  <c r="B59" i="4"/>
  <c r="E4" i="5"/>
  <c r="E24" i="6"/>
  <c r="J99" i="4"/>
  <c r="K98" i="4"/>
  <c r="K81" i="4"/>
  <c r="L80" i="4"/>
  <c r="B80" i="4"/>
  <c r="F3" i="3"/>
  <c r="F4" i="6"/>
  <c r="F170" i="4"/>
  <c r="F171" i="4" s="1"/>
  <c r="I99" i="4"/>
  <c r="F153" i="4"/>
  <c r="G152" i="4"/>
  <c r="H117" i="4"/>
  <c r="I116" i="4"/>
  <c r="E171" i="4"/>
  <c r="AF188" i="4"/>
  <c r="AF189" i="4" s="1"/>
  <c r="X188" i="4"/>
  <c r="X189" i="4" s="1"/>
  <c r="AE188" i="4"/>
  <c r="AE189" i="4" s="1"/>
  <c r="W188" i="4"/>
  <c r="W189" i="4" s="1"/>
  <c r="AD188" i="4"/>
  <c r="AD189" i="4" s="1"/>
  <c r="V188" i="4"/>
  <c r="V189" i="4" s="1"/>
  <c r="AC188" i="4"/>
  <c r="AC189" i="4" s="1"/>
  <c r="U188" i="4"/>
  <c r="U189" i="4" s="1"/>
  <c r="E188" i="4"/>
  <c r="AB188" i="4"/>
  <c r="AB189" i="4" s="1"/>
  <c r="T188" i="4"/>
  <c r="T189" i="4" s="1"/>
  <c r="AA188" i="4"/>
  <c r="AA189" i="4" s="1"/>
  <c r="S188" i="4"/>
  <c r="S189" i="4" s="1"/>
  <c r="Z188" i="4"/>
  <c r="Z189" i="4" s="1"/>
  <c r="Y188" i="4"/>
  <c r="Y189" i="4" s="1"/>
  <c r="AG188" i="4"/>
  <c r="AG189" i="4" s="1"/>
  <c r="AH188" i="4"/>
  <c r="AH189" i="4" s="1"/>
  <c r="I135" i="4"/>
  <c r="J134" i="4"/>
  <c r="G44" i="2"/>
  <c r="H27" i="2"/>
  <c r="I26" i="2"/>
  <c r="B110" i="2"/>
  <c r="H3" i="6" s="1"/>
  <c r="G2" i="3"/>
  <c r="B93" i="2"/>
  <c r="E63" i="2"/>
  <c r="G62" i="2"/>
  <c r="F63" i="2"/>
  <c r="G27" i="2"/>
  <c r="H44" i="2"/>
  <c r="I44" i="2" s="1"/>
  <c r="G45" i="2"/>
  <c r="E80" i="2"/>
  <c r="G8" i="2"/>
  <c r="G170" i="4" l="1"/>
  <c r="E13" i="5"/>
  <c r="E33" i="6"/>
  <c r="B82" i="4"/>
  <c r="F8" i="5"/>
  <c r="F28" i="6"/>
  <c r="L81" i="4"/>
  <c r="B76" i="4"/>
  <c r="B53" i="4"/>
  <c r="D13" i="5"/>
  <c r="D33" i="6"/>
  <c r="B66" i="4"/>
  <c r="E5" i="5"/>
  <c r="E25" i="6"/>
  <c r="L3" i="5"/>
  <c r="L23" i="6"/>
  <c r="K99" i="4"/>
  <c r="L98" i="4"/>
  <c r="B201" i="4"/>
  <c r="M22" i="6"/>
  <c r="M2" i="5"/>
  <c r="B218" i="4"/>
  <c r="G3" i="3"/>
  <c r="G4" i="6"/>
  <c r="E189" i="4"/>
  <c r="I117" i="4"/>
  <c r="J116" i="4"/>
  <c r="K116" i="4" s="1"/>
  <c r="J135" i="4"/>
  <c r="K134" i="4"/>
  <c r="G153" i="4"/>
  <c r="H152" i="4"/>
  <c r="F188" i="4"/>
  <c r="AH206" i="4"/>
  <c r="AH207" i="4" s="1"/>
  <c r="Z206" i="4"/>
  <c r="Z207" i="4" s="1"/>
  <c r="AG206" i="4"/>
  <c r="AG207" i="4" s="1"/>
  <c r="Y206" i="4"/>
  <c r="Y207" i="4" s="1"/>
  <c r="AF206" i="4"/>
  <c r="AF207" i="4" s="1"/>
  <c r="X206" i="4"/>
  <c r="X207" i="4" s="1"/>
  <c r="AE206" i="4"/>
  <c r="AE207" i="4" s="1"/>
  <c r="W206" i="4"/>
  <c r="W207" i="4" s="1"/>
  <c r="AD206" i="4"/>
  <c r="AD207" i="4" s="1"/>
  <c r="V206" i="4"/>
  <c r="V207" i="4" s="1"/>
  <c r="AC206" i="4"/>
  <c r="AC207" i="4" s="1"/>
  <c r="U206" i="4"/>
  <c r="U207" i="4" s="1"/>
  <c r="E206" i="4"/>
  <c r="AB206" i="4"/>
  <c r="AB207" i="4" s="1"/>
  <c r="T206" i="4"/>
  <c r="T207" i="4" s="1"/>
  <c r="AA206" i="4"/>
  <c r="AA207" i="4" s="1"/>
  <c r="G171" i="4"/>
  <c r="H170" i="4"/>
  <c r="I27" i="2"/>
  <c r="J26" i="2"/>
  <c r="I45" i="2"/>
  <c r="J44" i="2"/>
  <c r="B111" i="2"/>
  <c r="H2" i="3"/>
  <c r="B128" i="2"/>
  <c r="I3" i="6" s="1"/>
  <c r="H45" i="2"/>
  <c r="H8" i="2"/>
  <c r="G9" i="2"/>
  <c r="H62" i="2"/>
  <c r="G63" i="2"/>
  <c r="F80" i="2"/>
  <c r="E81" i="2"/>
  <c r="E98" i="2"/>
  <c r="L134" i="4" l="1"/>
  <c r="B236" i="4"/>
  <c r="N2" i="5"/>
  <c r="N22" i="6"/>
  <c r="B219" i="4"/>
  <c r="K117" i="4"/>
  <c r="L116" i="4"/>
  <c r="E12" i="5"/>
  <c r="E32" i="6"/>
  <c r="F10" i="5"/>
  <c r="F30" i="6"/>
  <c r="B85" i="4"/>
  <c r="M23" i="6"/>
  <c r="M3" i="5"/>
  <c r="B77" i="4"/>
  <c r="F24" i="6"/>
  <c r="F4" i="5"/>
  <c r="L99" i="4"/>
  <c r="M98" i="4"/>
  <c r="M99" i="4" s="1"/>
  <c r="B98" i="4"/>
  <c r="B94" i="4"/>
  <c r="D37" i="6"/>
  <c r="D17" i="5"/>
  <c r="B71" i="4"/>
  <c r="H3" i="3"/>
  <c r="H4" i="6"/>
  <c r="J117" i="4"/>
  <c r="E207" i="4"/>
  <c r="F189" i="4"/>
  <c r="G188" i="4"/>
  <c r="H171" i="4"/>
  <c r="I170" i="4"/>
  <c r="H153" i="4"/>
  <c r="I152" i="4"/>
  <c r="F206" i="4"/>
  <c r="AB224" i="4"/>
  <c r="AB225" i="4" s="1"/>
  <c r="AA224" i="4"/>
  <c r="AA225" i="4" s="1"/>
  <c r="AH224" i="4"/>
  <c r="AH225" i="4" s="1"/>
  <c r="Z224" i="4"/>
  <c r="Z225" i="4" s="1"/>
  <c r="AG224" i="4"/>
  <c r="AG225" i="4" s="1"/>
  <c r="Y224" i="4"/>
  <c r="Y225" i="4" s="1"/>
  <c r="AF224" i="4"/>
  <c r="AF225" i="4" s="1"/>
  <c r="X224" i="4"/>
  <c r="X225" i="4" s="1"/>
  <c r="AE224" i="4"/>
  <c r="AE225" i="4" s="1"/>
  <c r="W224" i="4"/>
  <c r="W225" i="4" s="1"/>
  <c r="AD224" i="4"/>
  <c r="AD225" i="4" s="1"/>
  <c r="V224" i="4"/>
  <c r="V225" i="4" s="1"/>
  <c r="AC224" i="4"/>
  <c r="AC225" i="4" s="1"/>
  <c r="U224" i="4"/>
  <c r="U225" i="4" s="1"/>
  <c r="E224" i="4"/>
  <c r="K135" i="4"/>
  <c r="J27" i="2"/>
  <c r="K26" i="2"/>
  <c r="J45" i="2"/>
  <c r="K44" i="2"/>
  <c r="B146" i="2"/>
  <c r="J3" i="6" s="1"/>
  <c r="I2" i="3"/>
  <c r="B129" i="2"/>
  <c r="G80" i="2"/>
  <c r="F81" i="2"/>
  <c r="I8" i="2"/>
  <c r="H9" i="2"/>
  <c r="F98" i="2"/>
  <c r="E99" i="2"/>
  <c r="I62" i="2"/>
  <c r="H63" i="2"/>
  <c r="E116" i="2"/>
  <c r="B84" i="4" l="1"/>
  <c r="F5" i="5"/>
  <c r="F25" i="6"/>
  <c r="B95" i="4"/>
  <c r="G24" i="6"/>
  <c r="G4" i="5"/>
  <c r="N23" i="6"/>
  <c r="N3" i="5"/>
  <c r="B100" i="4"/>
  <c r="G8" i="5"/>
  <c r="G28" i="6"/>
  <c r="B89" i="4"/>
  <c r="F13" i="5"/>
  <c r="F33" i="6"/>
  <c r="L117" i="4"/>
  <c r="M116" i="4"/>
  <c r="B237" i="4"/>
  <c r="O2" i="5"/>
  <c r="O22" i="6"/>
  <c r="L135" i="4"/>
  <c r="M134" i="4"/>
  <c r="E37" i="6"/>
  <c r="E17" i="5"/>
  <c r="I3" i="3"/>
  <c r="I4" i="6"/>
  <c r="G189" i="4"/>
  <c r="H188" i="4"/>
  <c r="F207" i="4"/>
  <c r="G206" i="4"/>
  <c r="I153" i="4"/>
  <c r="J152" i="4"/>
  <c r="E225" i="4"/>
  <c r="F224" i="4"/>
  <c r="I171" i="4"/>
  <c r="J170" i="4"/>
  <c r="AC242" i="4"/>
  <c r="AC243" i="4" s="1"/>
  <c r="E242" i="4"/>
  <c r="F242" i="4" s="1"/>
  <c r="F243" i="4" s="1"/>
  <c r="AB242" i="4"/>
  <c r="AB243" i="4" s="1"/>
  <c r="AA242" i="4"/>
  <c r="AA243" i="4" s="1"/>
  <c r="AH242" i="4"/>
  <c r="AH243" i="4" s="1"/>
  <c r="Z242" i="4"/>
  <c r="Z243" i="4" s="1"/>
  <c r="AG242" i="4"/>
  <c r="AG243" i="4" s="1"/>
  <c r="Y242" i="4"/>
  <c r="Y243" i="4" s="1"/>
  <c r="AF242" i="4"/>
  <c r="AF243" i="4" s="1"/>
  <c r="X242" i="4"/>
  <c r="X243" i="4" s="1"/>
  <c r="AE242" i="4"/>
  <c r="AE243" i="4" s="1"/>
  <c r="W242" i="4"/>
  <c r="W243" i="4" s="1"/>
  <c r="AD242" i="4"/>
  <c r="AD243" i="4" s="1"/>
  <c r="V242" i="4"/>
  <c r="V243" i="4" s="1"/>
  <c r="I63" i="2"/>
  <c r="J62" i="2"/>
  <c r="K27" i="2"/>
  <c r="L26" i="2"/>
  <c r="K45" i="2"/>
  <c r="L44" i="2"/>
  <c r="B147" i="2"/>
  <c r="B164" i="2"/>
  <c r="K3" i="6" s="1"/>
  <c r="J2" i="3"/>
  <c r="F116" i="2"/>
  <c r="E117" i="2"/>
  <c r="J8" i="2"/>
  <c r="I9" i="2"/>
  <c r="G98" i="2"/>
  <c r="F99" i="2"/>
  <c r="H80" i="2"/>
  <c r="G81" i="2"/>
  <c r="E134" i="2"/>
  <c r="F17" i="5" l="1"/>
  <c r="F37" i="6"/>
  <c r="B102" i="4"/>
  <c r="G5" i="5"/>
  <c r="G25" i="6"/>
  <c r="O23" i="6"/>
  <c r="O3" i="5"/>
  <c r="M135" i="4"/>
  <c r="N134" i="4"/>
  <c r="G10" i="5"/>
  <c r="G30" i="6"/>
  <c r="B103" i="4"/>
  <c r="F32" i="6"/>
  <c r="F12" i="5"/>
  <c r="M117" i="4"/>
  <c r="N116" i="4"/>
  <c r="N117" i="4" s="1"/>
  <c r="J3" i="3"/>
  <c r="J4" i="6"/>
  <c r="J171" i="4"/>
  <c r="K170" i="4"/>
  <c r="J153" i="4"/>
  <c r="K152" i="4"/>
  <c r="G207" i="4"/>
  <c r="H206" i="4"/>
  <c r="E243" i="4"/>
  <c r="F225" i="4"/>
  <c r="G224" i="4"/>
  <c r="H189" i="4"/>
  <c r="I188" i="4"/>
  <c r="G242" i="4"/>
  <c r="L45" i="2"/>
  <c r="M44" i="2"/>
  <c r="L27" i="2"/>
  <c r="M26" i="2"/>
  <c r="J63" i="2"/>
  <c r="K62" i="2"/>
  <c r="B182" i="2"/>
  <c r="L3" i="6" s="1"/>
  <c r="K2" i="3"/>
  <c r="B165" i="2"/>
  <c r="E135" i="2"/>
  <c r="K8" i="2"/>
  <c r="J9" i="2"/>
  <c r="H98" i="2"/>
  <c r="G99" i="2"/>
  <c r="I80" i="2"/>
  <c r="H81" i="2"/>
  <c r="G116" i="2"/>
  <c r="F117" i="2"/>
  <c r="F134" i="2"/>
  <c r="E152" i="2"/>
  <c r="B116" i="4" l="1"/>
  <c r="B118" i="4" s="1"/>
  <c r="H28" i="6"/>
  <c r="H8" i="5"/>
  <c r="G32" i="6"/>
  <c r="G12" i="5"/>
  <c r="B107" i="4"/>
  <c r="G13" i="5"/>
  <c r="G33" i="6"/>
  <c r="N135" i="4"/>
  <c r="O134" i="4"/>
  <c r="B112" i="4"/>
  <c r="K3" i="3"/>
  <c r="K4" i="6"/>
  <c r="I189" i="4"/>
  <c r="J188" i="4"/>
  <c r="G225" i="4"/>
  <c r="H224" i="4"/>
  <c r="K171" i="4"/>
  <c r="L170" i="4"/>
  <c r="K153" i="4"/>
  <c r="L152" i="4"/>
  <c r="M152" i="4" s="1"/>
  <c r="G243" i="4"/>
  <c r="H242" i="4"/>
  <c r="H207" i="4"/>
  <c r="I206" i="4"/>
  <c r="K63" i="2"/>
  <c r="L62" i="2"/>
  <c r="M27" i="2"/>
  <c r="N26" i="2"/>
  <c r="M45" i="2"/>
  <c r="N44" i="2"/>
  <c r="B183" i="2"/>
  <c r="L2" i="3"/>
  <c r="B200" i="2"/>
  <c r="M3" i="6" s="1"/>
  <c r="F152" i="2"/>
  <c r="E153" i="2"/>
  <c r="H116" i="2"/>
  <c r="G117" i="2"/>
  <c r="G134" i="2"/>
  <c r="F135" i="2"/>
  <c r="J80" i="2"/>
  <c r="K80" i="2" s="1"/>
  <c r="I81" i="2"/>
  <c r="I98" i="2"/>
  <c r="H99" i="2"/>
  <c r="L8" i="2"/>
  <c r="K9" i="2"/>
  <c r="E170" i="2"/>
  <c r="M153" i="4" l="1"/>
  <c r="N152" i="4"/>
  <c r="B113" i="4"/>
  <c r="H24" i="6"/>
  <c r="H4" i="5"/>
  <c r="G17" i="5"/>
  <c r="G37" i="6"/>
  <c r="O135" i="4"/>
  <c r="B134" i="4"/>
  <c r="B130" i="4"/>
  <c r="H10" i="5"/>
  <c r="H30" i="6"/>
  <c r="B121" i="4"/>
  <c r="L3" i="3"/>
  <c r="L4" i="6"/>
  <c r="I207" i="4"/>
  <c r="J206" i="4"/>
  <c r="H225" i="4"/>
  <c r="I224" i="4"/>
  <c r="J189" i="4"/>
  <c r="K188" i="4"/>
  <c r="L153" i="4"/>
  <c r="L171" i="4"/>
  <c r="M170" i="4"/>
  <c r="N170" i="4" s="1"/>
  <c r="H243" i="4"/>
  <c r="I242" i="4"/>
  <c r="N45" i="2"/>
  <c r="O44" i="2"/>
  <c r="L63" i="2"/>
  <c r="M62" i="2"/>
  <c r="K81" i="2"/>
  <c r="L80" i="2"/>
  <c r="N27" i="2"/>
  <c r="O26" i="2"/>
  <c r="M2" i="3"/>
  <c r="B218" i="2"/>
  <c r="B201" i="2"/>
  <c r="J81" i="2"/>
  <c r="F170" i="2"/>
  <c r="E171" i="2"/>
  <c r="M8" i="2"/>
  <c r="L9" i="2"/>
  <c r="H134" i="2"/>
  <c r="G135" i="2"/>
  <c r="I116" i="2"/>
  <c r="H117" i="2"/>
  <c r="J98" i="2"/>
  <c r="I99" i="2"/>
  <c r="G152" i="2"/>
  <c r="F153" i="2"/>
  <c r="E188" i="2"/>
  <c r="H13" i="5" l="1"/>
  <c r="H33" i="6"/>
  <c r="B120" i="4"/>
  <c r="H5" i="5"/>
  <c r="H25" i="6"/>
  <c r="N171" i="4"/>
  <c r="O170" i="4"/>
  <c r="B131" i="4"/>
  <c r="I24" i="6"/>
  <c r="I4" i="5"/>
  <c r="N153" i="4"/>
  <c r="O152" i="4"/>
  <c r="B136" i="4"/>
  <c r="I28" i="6"/>
  <c r="I8" i="5"/>
  <c r="M3" i="3"/>
  <c r="M4" i="6"/>
  <c r="B236" i="2"/>
  <c r="N3" i="6"/>
  <c r="M171" i="4"/>
  <c r="I225" i="4"/>
  <c r="J224" i="4"/>
  <c r="K189" i="4"/>
  <c r="L188" i="4"/>
  <c r="J207" i="4"/>
  <c r="K206" i="4"/>
  <c r="I243" i="4"/>
  <c r="J242" i="4"/>
  <c r="O27" i="2"/>
  <c r="P26" i="2"/>
  <c r="O45" i="2"/>
  <c r="P44" i="2"/>
  <c r="L81" i="2"/>
  <c r="M80" i="2"/>
  <c r="M63" i="2"/>
  <c r="N62" i="2"/>
  <c r="B219" i="2"/>
  <c r="N2" i="3"/>
  <c r="E189" i="2"/>
  <c r="N8" i="2"/>
  <c r="M9" i="2"/>
  <c r="J116" i="2"/>
  <c r="I117" i="2"/>
  <c r="H152" i="2"/>
  <c r="G153" i="2"/>
  <c r="K98" i="2"/>
  <c r="J99" i="2"/>
  <c r="I134" i="2"/>
  <c r="H135" i="2"/>
  <c r="G170" i="2"/>
  <c r="F171" i="2"/>
  <c r="E224" i="2"/>
  <c r="F188" i="2"/>
  <c r="E206" i="2"/>
  <c r="O171" i="4" l="1"/>
  <c r="P170" i="4"/>
  <c r="H32" i="6"/>
  <c r="H12" i="5"/>
  <c r="I10" i="5"/>
  <c r="I30" i="6"/>
  <c r="B139" i="4"/>
  <c r="O153" i="4"/>
  <c r="P152" i="4"/>
  <c r="P153" i="4" s="1"/>
  <c r="B152" i="4"/>
  <c r="B148" i="4"/>
  <c r="B138" i="4"/>
  <c r="I5" i="5"/>
  <c r="I25" i="6"/>
  <c r="B125" i="4"/>
  <c r="AC242" i="2"/>
  <c r="AC243" i="2" s="1"/>
  <c r="AD242" i="2"/>
  <c r="AD243" i="2" s="1"/>
  <c r="V242" i="2"/>
  <c r="V243" i="2" s="1"/>
  <c r="B237" i="2"/>
  <c r="Y242" i="2"/>
  <c r="Y243" i="2" s="1"/>
  <c r="AB242" i="2"/>
  <c r="AB243" i="2" s="1"/>
  <c r="W242" i="2"/>
  <c r="W243" i="2" s="1"/>
  <c r="Z242" i="2"/>
  <c r="Z243" i="2" s="1"/>
  <c r="AG242" i="2"/>
  <c r="AG243" i="2" s="1"/>
  <c r="AE242" i="2"/>
  <c r="AE243" i="2" s="1"/>
  <c r="AH242" i="2"/>
  <c r="AH243" i="2" s="1"/>
  <c r="AA242" i="2"/>
  <c r="AA243" i="2" s="1"/>
  <c r="X242" i="2"/>
  <c r="X243" i="2" s="1"/>
  <c r="E242" i="2"/>
  <c r="F242" i="2" s="1"/>
  <c r="AF242" i="2"/>
  <c r="AF243" i="2" s="1"/>
  <c r="B254" i="2"/>
  <c r="O2" i="3"/>
  <c r="N3" i="3"/>
  <c r="N4" i="6"/>
  <c r="O3" i="3"/>
  <c r="J243" i="4"/>
  <c r="K242" i="4"/>
  <c r="J225" i="4"/>
  <c r="K224" i="4"/>
  <c r="L189" i="4"/>
  <c r="M188" i="4"/>
  <c r="K207" i="4"/>
  <c r="L206" i="4"/>
  <c r="L98" i="2"/>
  <c r="M81" i="2"/>
  <c r="N80" i="2"/>
  <c r="P27" i="2"/>
  <c r="Q26" i="2"/>
  <c r="N63" i="2"/>
  <c r="O62" i="2"/>
  <c r="P45" i="2"/>
  <c r="Q44" i="2"/>
  <c r="E225" i="2"/>
  <c r="G188" i="2"/>
  <c r="F189" i="2"/>
  <c r="H170" i="2"/>
  <c r="G171" i="2"/>
  <c r="J134" i="2"/>
  <c r="I135" i="2"/>
  <c r="K116" i="2"/>
  <c r="J117" i="2"/>
  <c r="F206" i="2"/>
  <c r="E207" i="2"/>
  <c r="K99" i="2"/>
  <c r="I152" i="2"/>
  <c r="H153" i="2"/>
  <c r="O8" i="2"/>
  <c r="N9" i="2"/>
  <c r="F224" i="2"/>
  <c r="F243" i="2" l="1"/>
  <c r="G242" i="2"/>
  <c r="I32" i="6"/>
  <c r="I12" i="5"/>
  <c r="B143" i="4"/>
  <c r="I33" i="6"/>
  <c r="I13" i="5"/>
  <c r="B149" i="4"/>
  <c r="J24" i="6"/>
  <c r="J4" i="5"/>
  <c r="B154" i="4"/>
  <c r="J28" i="6"/>
  <c r="J8" i="5"/>
  <c r="P171" i="4"/>
  <c r="Q170" i="4"/>
  <c r="B166" i="4" s="1"/>
  <c r="H17" i="5"/>
  <c r="H37" i="6"/>
  <c r="AA260" i="2"/>
  <c r="AA261" i="2" s="1"/>
  <c r="AB260" i="2"/>
  <c r="AB261" i="2" s="1"/>
  <c r="AC260" i="2"/>
  <c r="AC261" i="2" s="1"/>
  <c r="AH260" i="2"/>
  <c r="AH261" i="2" s="1"/>
  <c r="E260" i="2"/>
  <c r="F260" i="2" s="1"/>
  <c r="F261" i="2" s="1"/>
  <c r="AE260" i="2"/>
  <c r="AE261" i="2" s="1"/>
  <c r="Y260" i="2"/>
  <c r="Y261" i="2" s="1"/>
  <c r="X260" i="2"/>
  <c r="X261" i="2" s="1"/>
  <c r="AD260" i="2"/>
  <c r="AD261" i="2" s="1"/>
  <c r="B255" i="2"/>
  <c r="W260" i="2"/>
  <c r="W261" i="2" s="1"/>
  <c r="AF260" i="2"/>
  <c r="AF261" i="2" s="1"/>
  <c r="Z260" i="2"/>
  <c r="Z261" i="2" s="1"/>
  <c r="AG260" i="2"/>
  <c r="AG261" i="2" s="1"/>
  <c r="E243" i="2"/>
  <c r="K225" i="4"/>
  <c r="L224" i="4"/>
  <c r="K243" i="4"/>
  <c r="L242" i="4"/>
  <c r="M189" i="4"/>
  <c r="N188" i="4"/>
  <c r="O188" i="4" s="1"/>
  <c r="L207" i="4"/>
  <c r="M206" i="4"/>
  <c r="Q45" i="2"/>
  <c r="R44" i="2"/>
  <c r="Q27" i="2"/>
  <c r="R26" i="2"/>
  <c r="L99" i="2"/>
  <c r="M98" i="2"/>
  <c r="O63" i="2"/>
  <c r="P62" i="2"/>
  <c r="N81" i="2"/>
  <c r="O80" i="2"/>
  <c r="G206" i="2"/>
  <c r="F207" i="2"/>
  <c r="K134" i="2"/>
  <c r="J135" i="2"/>
  <c r="I170" i="2"/>
  <c r="H171" i="2"/>
  <c r="P8" i="2"/>
  <c r="O9" i="2"/>
  <c r="G224" i="2"/>
  <c r="F225" i="2"/>
  <c r="J152" i="2"/>
  <c r="I153" i="2"/>
  <c r="L116" i="2"/>
  <c r="M116" i="2" s="1"/>
  <c r="K117" i="2"/>
  <c r="H188" i="2"/>
  <c r="G189" i="2"/>
  <c r="G243" i="2" l="1"/>
  <c r="H242" i="2"/>
  <c r="B156" i="4"/>
  <c r="J25" i="6"/>
  <c r="J5" i="5"/>
  <c r="I37" i="6"/>
  <c r="I17" i="5"/>
  <c r="O189" i="4"/>
  <c r="P188" i="4"/>
  <c r="B167" i="4"/>
  <c r="K4" i="5"/>
  <c r="K24" i="6"/>
  <c r="Q171" i="4"/>
  <c r="B170" i="4"/>
  <c r="J30" i="6"/>
  <c r="J10" i="5"/>
  <c r="B157" i="4"/>
  <c r="AG278" i="2"/>
  <c r="AG279" i="2" s="1"/>
  <c r="Y278" i="2"/>
  <c r="Y279" i="2" s="1"/>
  <c r="AH278" i="2"/>
  <c r="AH279" i="2" s="1"/>
  <c r="AE278" i="2"/>
  <c r="AE279" i="2" s="1"/>
  <c r="AF278" i="2"/>
  <c r="AF279" i="2" s="1"/>
  <c r="Z278" i="2"/>
  <c r="Z279" i="2" s="1"/>
  <c r="AC278" i="2"/>
  <c r="AC279" i="2" s="1"/>
  <c r="AB278" i="2"/>
  <c r="AB279" i="2" s="1"/>
  <c r="E278" i="2"/>
  <c r="F278" i="2" s="1"/>
  <c r="F279" i="2" s="1"/>
  <c r="AD278" i="2"/>
  <c r="AD279" i="2" s="1"/>
  <c r="AA278" i="2"/>
  <c r="AA279" i="2" s="1"/>
  <c r="X278" i="2"/>
  <c r="X279" i="2" s="1"/>
  <c r="E261" i="2"/>
  <c r="G260" i="2"/>
  <c r="L243" i="4"/>
  <c r="M242" i="4"/>
  <c r="L225" i="4"/>
  <c r="M224" i="4"/>
  <c r="N189" i="4"/>
  <c r="M207" i="4"/>
  <c r="N206" i="4"/>
  <c r="R45" i="2"/>
  <c r="S44" i="2"/>
  <c r="M99" i="2"/>
  <c r="N98" i="2"/>
  <c r="P63" i="2"/>
  <c r="Q62" i="2"/>
  <c r="O81" i="2"/>
  <c r="P80" i="2"/>
  <c r="M117" i="2"/>
  <c r="N116" i="2"/>
  <c r="R27" i="2"/>
  <c r="S26" i="2"/>
  <c r="L117" i="2"/>
  <c r="L134" i="2"/>
  <c r="K135" i="2"/>
  <c r="H224" i="2"/>
  <c r="G225" i="2"/>
  <c r="J170" i="2"/>
  <c r="I171" i="2"/>
  <c r="K152" i="2"/>
  <c r="J153" i="2"/>
  <c r="H206" i="2"/>
  <c r="G207" i="2"/>
  <c r="I188" i="2"/>
  <c r="H189" i="2"/>
  <c r="Q8" i="2"/>
  <c r="R8" i="2" s="1"/>
  <c r="P9" i="2"/>
  <c r="H243" i="2" l="1"/>
  <c r="I242" i="2"/>
  <c r="B174" i="4"/>
  <c r="K25" i="6"/>
  <c r="K5" i="5"/>
  <c r="B172" i="4"/>
  <c r="K28" i="6"/>
  <c r="K8" i="5"/>
  <c r="B161" i="4"/>
  <c r="J33" i="6"/>
  <c r="J13" i="5"/>
  <c r="P189" i="4"/>
  <c r="Q188" i="4"/>
  <c r="J32" i="6"/>
  <c r="J12" i="5"/>
  <c r="E279" i="2"/>
  <c r="G278" i="2"/>
  <c r="G261" i="2"/>
  <c r="H260" i="2"/>
  <c r="M225" i="4"/>
  <c r="N224" i="4"/>
  <c r="M243" i="4"/>
  <c r="N242" i="4"/>
  <c r="N207" i="4"/>
  <c r="O206" i="4"/>
  <c r="P206" i="4" s="1"/>
  <c r="N117" i="2"/>
  <c r="O116" i="2"/>
  <c r="Q63" i="2"/>
  <c r="R62" i="2"/>
  <c r="S45" i="2"/>
  <c r="T44" i="2"/>
  <c r="R9" i="2"/>
  <c r="S8" i="2"/>
  <c r="S27" i="2"/>
  <c r="T26" i="2"/>
  <c r="P81" i="2"/>
  <c r="Q80" i="2"/>
  <c r="N99" i="2"/>
  <c r="O98" i="2"/>
  <c r="K170" i="2"/>
  <c r="J171" i="2"/>
  <c r="L152" i="2"/>
  <c r="K153" i="2"/>
  <c r="M134" i="2"/>
  <c r="L135" i="2"/>
  <c r="Q9" i="2"/>
  <c r="J188" i="2"/>
  <c r="I189" i="2"/>
  <c r="I206" i="2"/>
  <c r="H207" i="2"/>
  <c r="I224" i="2"/>
  <c r="H225" i="2"/>
  <c r="I243" i="2" l="1"/>
  <c r="J242" i="2"/>
  <c r="Q189" i="4"/>
  <c r="R188" i="4"/>
  <c r="K30" i="6"/>
  <c r="K10" i="5"/>
  <c r="B175" i="4"/>
  <c r="K12" i="5"/>
  <c r="K32" i="6"/>
  <c r="P207" i="4"/>
  <c r="Q206" i="4"/>
  <c r="J37" i="6"/>
  <c r="J17" i="5"/>
  <c r="B188" i="4"/>
  <c r="G279" i="2"/>
  <c r="H278" i="2"/>
  <c r="H261" i="2"/>
  <c r="I260" i="2"/>
  <c r="O207" i="4"/>
  <c r="N243" i="4"/>
  <c r="O242" i="4"/>
  <c r="N225" i="4"/>
  <c r="O224" i="4"/>
  <c r="Q81" i="2"/>
  <c r="R80" i="2"/>
  <c r="T27" i="2"/>
  <c r="U26" i="2"/>
  <c r="T45" i="2"/>
  <c r="U44" i="2"/>
  <c r="O117" i="2"/>
  <c r="P116" i="2"/>
  <c r="N134" i="2"/>
  <c r="O99" i="2"/>
  <c r="P98" i="2"/>
  <c r="S9" i="2"/>
  <c r="T8" i="2"/>
  <c r="R63" i="2"/>
  <c r="S62" i="2"/>
  <c r="J206" i="2"/>
  <c r="I207" i="2"/>
  <c r="J224" i="2"/>
  <c r="I225" i="2"/>
  <c r="K188" i="2"/>
  <c r="J189" i="2"/>
  <c r="M135" i="2"/>
  <c r="M152" i="2"/>
  <c r="L153" i="2"/>
  <c r="L170" i="2"/>
  <c r="K171" i="2"/>
  <c r="J243" i="2" l="1"/>
  <c r="K242" i="2"/>
  <c r="B179" i="4"/>
  <c r="K33" i="6"/>
  <c r="K13" i="5"/>
  <c r="R189" i="4"/>
  <c r="B184" i="4"/>
  <c r="B190" i="4"/>
  <c r="L8" i="5"/>
  <c r="L28" i="6"/>
  <c r="Q207" i="4"/>
  <c r="R206" i="4"/>
  <c r="I261" i="2"/>
  <c r="J260" i="2"/>
  <c r="H279" i="2"/>
  <c r="I278" i="2"/>
  <c r="O225" i="4"/>
  <c r="P224" i="4"/>
  <c r="Q224" i="4" s="1"/>
  <c r="O243" i="4"/>
  <c r="P242" i="4"/>
  <c r="T9" i="2"/>
  <c r="U8" i="2"/>
  <c r="N135" i="2"/>
  <c r="O134" i="2"/>
  <c r="U45" i="2"/>
  <c r="V44" i="2"/>
  <c r="R81" i="2"/>
  <c r="S80" i="2"/>
  <c r="S63" i="2"/>
  <c r="T62" i="2"/>
  <c r="P99" i="2"/>
  <c r="Q98" i="2"/>
  <c r="P117" i="2"/>
  <c r="Q116" i="2"/>
  <c r="U27" i="2"/>
  <c r="V26" i="2"/>
  <c r="M170" i="2"/>
  <c r="L171" i="2"/>
  <c r="L188" i="2"/>
  <c r="K189" i="2"/>
  <c r="N152" i="2"/>
  <c r="O152" i="2" s="1"/>
  <c r="M153" i="2"/>
  <c r="K206" i="2"/>
  <c r="J207" i="2"/>
  <c r="K224" i="2"/>
  <c r="J225" i="2"/>
  <c r="K243" i="2" l="1"/>
  <c r="L242" i="2"/>
  <c r="L30" i="6"/>
  <c r="L10" i="5"/>
  <c r="B193" i="4"/>
  <c r="Q225" i="4"/>
  <c r="R224" i="4"/>
  <c r="B185" i="4"/>
  <c r="L4" i="5"/>
  <c r="L24" i="6"/>
  <c r="R207" i="4"/>
  <c r="S206" i="4"/>
  <c r="S207" i="4" s="1"/>
  <c r="B206" i="4"/>
  <c r="B202" i="4"/>
  <c r="K37" i="6"/>
  <c r="K17" i="5"/>
  <c r="I279" i="2"/>
  <c r="J278" i="2"/>
  <c r="J261" i="2"/>
  <c r="K260" i="2"/>
  <c r="P225" i="4"/>
  <c r="P243" i="4"/>
  <c r="Q242" i="4"/>
  <c r="R242" i="4" s="1"/>
  <c r="Q99" i="2"/>
  <c r="R98" i="2"/>
  <c r="S81" i="2"/>
  <c r="T80" i="2"/>
  <c r="U9" i="2"/>
  <c r="V8" i="2"/>
  <c r="Q117" i="2"/>
  <c r="R116" i="2"/>
  <c r="O135" i="2"/>
  <c r="P134" i="2"/>
  <c r="O153" i="2"/>
  <c r="P152" i="2"/>
  <c r="V45" i="2"/>
  <c r="W44" i="2"/>
  <c r="V27" i="2"/>
  <c r="W26" i="2"/>
  <c r="T63" i="2"/>
  <c r="U62" i="2"/>
  <c r="N153" i="2"/>
  <c r="M188" i="2"/>
  <c r="L189" i="2"/>
  <c r="N170" i="2"/>
  <c r="M171" i="2"/>
  <c r="L206" i="2"/>
  <c r="K207" i="2"/>
  <c r="L224" i="2"/>
  <c r="K225" i="2"/>
  <c r="M242" i="2" l="1"/>
  <c r="L243" i="2"/>
  <c r="B208" i="4"/>
  <c r="M8" i="5"/>
  <c r="M28" i="6"/>
  <c r="L33" i="6"/>
  <c r="L13" i="5"/>
  <c r="B192" i="4"/>
  <c r="B197" i="4" s="1"/>
  <c r="L5" i="5"/>
  <c r="L25" i="6"/>
  <c r="R225" i="4"/>
  <c r="S224" i="4"/>
  <c r="B203" i="4"/>
  <c r="M4" i="5"/>
  <c r="M24" i="6"/>
  <c r="R243" i="4"/>
  <c r="S242" i="4"/>
  <c r="K261" i="2"/>
  <c r="L260" i="2"/>
  <c r="J279" i="2"/>
  <c r="K278" i="2"/>
  <c r="Q243" i="4"/>
  <c r="P153" i="2"/>
  <c r="Q152" i="2"/>
  <c r="W27" i="2"/>
  <c r="X26" i="2"/>
  <c r="R99" i="2"/>
  <c r="S98" i="2"/>
  <c r="W45" i="2"/>
  <c r="X44" i="2"/>
  <c r="P135" i="2"/>
  <c r="Q134" i="2"/>
  <c r="T81" i="2"/>
  <c r="U80" i="2"/>
  <c r="R117" i="2"/>
  <c r="S116" i="2"/>
  <c r="U63" i="2"/>
  <c r="V62" i="2"/>
  <c r="V9" i="2"/>
  <c r="W8" i="2"/>
  <c r="M224" i="2"/>
  <c r="L225" i="2"/>
  <c r="M206" i="2"/>
  <c r="L207" i="2"/>
  <c r="N188" i="2"/>
  <c r="M189" i="2"/>
  <c r="O170" i="2"/>
  <c r="N171" i="2"/>
  <c r="M243" i="2" l="1"/>
  <c r="N242" i="2"/>
  <c r="L37" i="6"/>
  <c r="L17" i="5"/>
  <c r="S225" i="4"/>
  <c r="T224" i="4"/>
  <c r="T225" i="4" s="1"/>
  <c r="B220" i="4"/>
  <c r="B224" i="4"/>
  <c r="S243" i="4"/>
  <c r="T242" i="4"/>
  <c r="L12" i="5"/>
  <c r="L32" i="6"/>
  <c r="B210" i="4"/>
  <c r="M25" i="6"/>
  <c r="M5" i="5"/>
  <c r="M30" i="6"/>
  <c r="M10" i="5"/>
  <c r="B211" i="4"/>
  <c r="K279" i="2"/>
  <c r="L278" i="2"/>
  <c r="L261" i="2"/>
  <c r="M260" i="2"/>
  <c r="W9" i="2"/>
  <c r="X8" i="2"/>
  <c r="P170" i="2"/>
  <c r="U81" i="2"/>
  <c r="V80" i="2"/>
  <c r="S99" i="2"/>
  <c r="T98" i="2"/>
  <c r="X45" i="2"/>
  <c r="Y44" i="2"/>
  <c r="Q153" i="2"/>
  <c r="R152" i="2"/>
  <c r="Q135" i="2"/>
  <c r="R134" i="2"/>
  <c r="V63" i="2"/>
  <c r="W62" i="2"/>
  <c r="S117" i="2"/>
  <c r="T116" i="2"/>
  <c r="X27" i="2"/>
  <c r="Y26" i="2"/>
  <c r="N206" i="2"/>
  <c r="M207" i="2"/>
  <c r="O171" i="2"/>
  <c r="O188" i="2"/>
  <c r="N189" i="2"/>
  <c r="N224" i="2"/>
  <c r="M225" i="2"/>
  <c r="N243" i="2" l="1"/>
  <c r="O242" i="2"/>
  <c r="B226" i="4"/>
  <c r="N8" i="5"/>
  <c r="N28" i="6"/>
  <c r="B215" i="4"/>
  <c r="M13" i="5"/>
  <c r="M33" i="6"/>
  <c r="B221" i="4"/>
  <c r="N24" i="6"/>
  <c r="N4" i="5"/>
  <c r="M12" i="5"/>
  <c r="M32" i="6"/>
  <c r="T243" i="4"/>
  <c r="U242" i="4"/>
  <c r="M261" i="2"/>
  <c r="N260" i="2"/>
  <c r="L279" i="2"/>
  <c r="M278" i="2"/>
  <c r="T117" i="2"/>
  <c r="U116" i="2"/>
  <c r="W63" i="2"/>
  <c r="X62" i="2"/>
  <c r="R153" i="2"/>
  <c r="S152" i="2"/>
  <c r="T99" i="2"/>
  <c r="U98" i="2"/>
  <c r="X9" i="2"/>
  <c r="Y8" i="2"/>
  <c r="R135" i="2"/>
  <c r="S134" i="2"/>
  <c r="Y45" i="2"/>
  <c r="Z44" i="2"/>
  <c r="Y27" i="2"/>
  <c r="Z26" i="2"/>
  <c r="V81" i="2"/>
  <c r="W80" i="2"/>
  <c r="P171" i="2"/>
  <c r="Q170" i="2"/>
  <c r="P188" i="2"/>
  <c r="O189" i="2"/>
  <c r="O224" i="2"/>
  <c r="N225" i="2"/>
  <c r="O206" i="2"/>
  <c r="N207" i="2"/>
  <c r="O243" i="2" l="1"/>
  <c r="P242" i="2"/>
  <c r="B228" i="4"/>
  <c r="N5" i="5"/>
  <c r="N25" i="6"/>
  <c r="U243" i="4"/>
  <c r="B242" i="4"/>
  <c r="B238" i="4"/>
  <c r="M17" i="5"/>
  <c r="M37" i="6"/>
  <c r="N30" i="6"/>
  <c r="N10" i="5"/>
  <c r="B229" i="4"/>
  <c r="N261" i="2"/>
  <c r="O260" i="2"/>
  <c r="M279" i="2"/>
  <c r="N278" i="2"/>
  <c r="R242" i="2"/>
  <c r="Z27" i="2"/>
  <c r="AA26" i="2"/>
  <c r="S153" i="2"/>
  <c r="T152" i="2"/>
  <c r="Q188" i="2"/>
  <c r="S135" i="2"/>
  <c r="T134" i="2"/>
  <c r="Q171" i="2"/>
  <c r="R170" i="2"/>
  <c r="U99" i="2"/>
  <c r="V98" i="2"/>
  <c r="U117" i="2"/>
  <c r="V116" i="2"/>
  <c r="W81" i="2"/>
  <c r="X80" i="2"/>
  <c r="Z45" i="2"/>
  <c r="AA44" i="2"/>
  <c r="Y9" i="2"/>
  <c r="Z8" i="2"/>
  <c r="X63" i="2"/>
  <c r="Y62" i="2"/>
  <c r="P224" i="2"/>
  <c r="O225" i="2"/>
  <c r="P206" i="2"/>
  <c r="O207" i="2"/>
  <c r="P189" i="2"/>
  <c r="Q242" i="2" l="1"/>
  <c r="Q243" i="2" s="1"/>
  <c r="P243" i="2"/>
  <c r="B239" i="4"/>
  <c r="O4" i="5"/>
  <c r="O24" i="6"/>
  <c r="B244" i="4"/>
  <c r="O8" i="5"/>
  <c r="O28" i="6"/>
  <c r="B233" i="4"/>
  <c r="N13" i="5"/>
  <c r="N33" i="6"/>
  <c r="N12" i="5"/>
  <c r="N32" i="6"/>
  <c r="R243" i="2"/>
  <c r="S242" i="2"/>
  <c r="N279" i="2"/>
  <c r="O278" i="2"/>
  <c r="O261" i="2"/>
  <c r="P260" i="2"/>
  <c r="T135" i="2"/>
  <c r="U134" i="2"/>
  <c r="V117" i="2"/>
  <c r="W116" i="2"/>
  <c r="R171" i="2"/>
  <c r="S170" i="2"/>
  <c r="Q189" i="2"/>
  <c r="R188" i="2"/>
  <c r="AA27" i="2"/>
  <c r="AB26" i="2"/>
  <c r="Y63" i="2"/>
  <c r="Z62" i="2"/>
  <c r="T153" i="2"/>
  <c r="U152" i="2"/>
  <c r="AA45" i="2"/>
  <c r="AB44" i="2"/>
  <c r="Z9" i="2"/>
  <c r="AA8" i="2"/>
  <c r="X81" i="2"/>
  <c r="Y80" i="2"/>
  <c r="V99" i="2"/>
  <c r="W98" i="2"/>
  <c r="Q206" i="2"/>
  <c r="P207" i="2"/>
  <c r="Q224" i="2"/>
  <c r="P225" i="2"/>
  <c r="N17" i="5" l="1"/>
  <c r="N37" i="6"/>
  <c r="O10" i="5"/>
  <c r="O30" i="6"/>
  <c r="B247" i="4"/>
  <c r="B246" i="4"/>
  <c r="O5" i="5"/>
  <c r="O25" i="6"/>
  <c r="P261" i="2"/>
  <c r="Q260" i="2"/>
  <c r="O279" i="2"/>
  <c r="P278" i="2"/>
  <c r="S243" i="2"/>
  <c r="T242" i="2"/>
  <c r="R224" i="2"/>
  <c r="S171" i="2"/>
  <c r="T170" i="2"/>
  <c r="Y81" i="2"/>
  <c r="Z80" i="2"/>
  <c r="Z63" i="2"/>
  <c r="AA62" i="2"/>
  <c r="R189" i="2"/>
  <c r="S188" i="2"/>
  <c r="U135" i="2"/>
  <c r="V134" i="2"/>
  <c r="U153" i="2"/>
  <c r="V152" i="2"/>
  <c r="AB27" i="2"/>
  <c r="AC26" i="2"/>
  <c r="AB45" i="2"/>
  <c r="AC44" i="2"/>
  <c r="R206" i="2"/>
  <c r="W99" i="2"/>
  <c r="X98" i="2"/>
  <c r="AA9" i="2"/>
  <c r="AB8" i="2"/>
  <c r="W117" i="2"/>
  <c r="X116" i="2"/>
  <c r="Q225" i="2"/>
  <c r="Q207" i="2"/>
  <c r="O12" i="5" l="1"/>
  <c r="O32" i="6"/>
  <c r="B251" i="4"/>
  <c r="O13" i="5"/>
  <c r="O33" i="6"/>
  <c r="T243" i="2"/>
  <c r="U242" i="2"/>
  <c r="P279" i="2"/>
  <c r="Q278" i="2"/>
  <c r="Q261" i="2"/>
  <c r="R260" i="2"/>
  <c r="AC27" i="2"/>
  <c r="AD26" i="2"/>
  <c r="V135" i="2"/>
  <c r="W134" i="2"/>
  <c r="R225" i="2"/>
  <c r="S224" i="2"/>
  <c r="AB9" i="2"/>
  <c r="AC8" i="2"/>
  <c r="S189" i="2"/>
  <c r="T188" i="2"/>
  <c r="Z81" i="2"/>
  <c r="AA80" i="2"/>
  <c r="X99" i="2"/>
  <c r="Y98" i="2"/>
  <c r="AC45" i="2"/>
  <c r="AD44" i="2"/>
  <c r="AA63" i="2"/>
  <c r="AB62" i="2"/>
  <c r="R207" i="2"/>
  <c r="S206" i="2"/>
  <c r="X117" i="2"/>
  <c r="Y116" i="2"/>
  <c r="V153" i="2"/>
  <c r="W152" i="2"/>
  <c r="T171" i="2"/>
  <c r="U170" i="2"/>
  <c r="O17" i="5" l="1"/>
  <c r="O37" i="6"/>
  <c r="Q279" i="2"/>
  <c r="R278" i="2"/>
  <c r="R261" i="2"/>
  <c r="S260" i="2"/>
  <c r="U243" i="2"/>
  <c r="B238" i="2" s="1"/>
  <c r="B242" i="2"/>
  <c r="Y99" i="2"/>
  <c r="Z98" i="2"/>
  <c r="U171" i="2"/>
  <c r="V170" i="2"/>
  <c r="S207" i="2"/>
  <c r="T206" i="2"/>
  <c r="AA81" i="2"/>
  <c r="AB80" i="2"/>
  <c r="AC9" i="2"/>
  <c r="AD8" i="2"/>
  <c r="W153" i="2"/>
  <c r="X152" i="2"/>
  <c r="AB63" i="2"/>
  <c r="AC62" i="2"/>
  <c r="AD27" i="2"/>
  <c r="AE26" i="2"/>
  <c r="Y117" i="2"/>
  <c r="Z116" i="2"/>
  <c r="AD45" i="2"/>
  <c r="AE44" i="2"/>
  <c r="W135" i="2"/>
  <c r="X134" i="2"/>
  <c r="T189" i="2"/>
  <c r="U188" i="2"/>
  <c r="S225" i="2"/>
  <c r="T224" i="2"/>
  <c r="B239" i="2" l="1"/>
  <c r="B246" i="2" s="1"/>
  <c r="S261" i="2"/>
  <c r="T260" i="2"/>
  <c r="B244" i="2"/>
  <c r="B247" i="2" s="1"/>
  <c r="B251" i="2" s="1"/>
  <c r="R279" i="2"/>
  <c r="S278" i="2"/>
  <c r="U189" i="2"/>
  <c r="V188" i="2"/>
  <c r="X153" i="2"/>
  <c r="Y152" i="2"/>
  <c r="AC63" i="2"/>
  <c r="AD62" i="2"/>
  <c r="V171" i="2"/>
  <c r="W170" i="2"/>
  <c r="Z117" i="2"/>
  <c r="AA116" i="2"/>
  <c r="T225" i="2"/>
  <c r="U224" i="2"/>
  <c r="AE45" i="2"/>
  <c r="AF44" i="2"/>
  <c r="AE27" i="2"/>
  <c r="AF26" i="2"/>
  <c r="AD9" i="2"/>
  <c r="AE8" i="2"/>
  <c r="T207" i="2"/>
  <c r="U206" i="2"/>
  <c r="X135" i="2"/>
  <c r="Y134" i="2"/>
  <c r="AB81" i="2"/>
  <c r="AC80" i="2"/>
  <c r="Z99" i="2"/>
  <c r="AA98" i="2"/>
  <c r="T261" i="2" l="1"/>
  <c r="U260" i="2"/>
  <c r="S279" i="2"/>
  <c r="T278" i="2"/>
  <c r="V189" i="2"/>
  <c r="W188" i="2"/>
  <c r="AA99" i="2"/>
  <c r="AB98" i="2"/>
  <c r="AA117" i="2"/>
  <c r="AB116" i="2"/>
  <c r="AD63" i="2"/>
  <c r="AE62" i="2"/>
  <c r="Y135" i="2"/>
  <c r="Z134" i="2"/>
  <c r="AE9" i="2"/>
  <c r="AF8" i="2"/>
  <c r="AF45" i="2"/>
  <c r="AG44" i="2"/>
  <c r="U225" i="2"/>
  <c r="V224" i="2"/>
  <c r="W171" i="2"/>
  <c r="X170" i="2"/>
  <c r="Y153" i="2"/>
  <c r="Z152" i="2"/>
  <c r="AC81" i="2"/>
  <c r="AD80" i="2"/>
  <c r="U207" i="2"/>
  <c r="V206" i="2"/>
  <c r="AF27" i="2"/>
  <c r="AG26" i="2"/>
  <c r="T279" i="2" l="1"/>
  <c r="U278" i="2"/>
  <c r="U261" i="2"/>
  <c r="V260" i="2"/>
  <c r="Z135" i="2"/>
  <c r="AA134" i="2"/>
  <c r="W189" i="2"/>
  <c r="X188" i="2"/>
  <c r="V207" i="2"/>
  <c r="W206" i="2"/>
  <c r="Z153" i="2"/>
  <c r="AA152" i="2"/>
  <c r="AG45" i="2"/>
  <c r="AH44" i="2"/>
  <c r="AG27" i="2"/>
  <c r="AH26" i="2"/>
  <c r="V225" i="2"/>
  <c r="W224" i="2"/>
  <c r="AF9" i="2"/>
  <c r="AG8" i="2"/>
  <c r="AE63" i="2"/>
  <c r="AF62" i="2"/>
  <c r="AB99" i="2"/>
  <c r="AC98" i="2"/>
  <c r="X171" i="2"/>
  <c r="Y170" i="2"/>
  <c r="AB117" i="2"/>
  <c r="AC116" i="2"/>
  <c r="AD81" i="2"/>
  <c r="AE80" i="2"/>
  <c r="V261" i="2" l="1"/>
  <c r="B256" i="2" s="1"/>
  <c r="B257" i="2" s="1"/>
  <c r="B264" i="2" s="1"/>
  <c r="B260" i="2"/>
  <c r="B262" i="2" s="1"/>
  <c r="B265" i="2" s="1"/>
  <c r="B269" i="2" s="1"/>
  <c r="U279" i="2"/>
  <c r="V278" i="2"/>
  <c r="AF63" i="2"/>
  <c r="AG62" i="2"/>
  <c r="X189" i="2"/>
  <c r="Y188" i="2"/>
  <c r="Y171" i="2"/>
  <c r="Z170" i="2"/>
  <c r="W225" i="2"/>
  <c r="X224" i="2"/>
  <c r="AH45" i="2"/>
  <c r="B40" i="2" s="1"/>
  <c r="D5" i="6" s="1"/>
  <c r="B44" i="2"/>
  <c r="D9" i="6" s="1"/>
  <c r="W207" i="2"/>
  <c r="X206" i="2"/>
  <c r="AC117" i="2"/>
  <c r="AD116" i="2"/>
  <c r="AE81" i="2"/>
  <c r="AF80" i="2"/>
  <c r="AC99" i="2"/>
  <c r="AD98" i="2"/>
  <c r="AG9" i="2"/>
  <c r="AH8" i="2"/>
  <c r="AA135" i="2"/>
  <c r="AB134" i="2"/>
  <c r="AH27" i="2"/>
  <c r="B22" i="2" s="1"/>
  <c r="C5" i="6" s="1"/>
  <c r="B26" i="2"/>
  <c r="C9" i="6" s="1"/>
  <c r="AA153" i="2"/>
  <c r="AB152" i="2"/>
  <c r="V279" i="2" l="1"/>
  <c r="W278" i="2"/>
  <c r="B46" i="2"/>
  <c r="D11" i="6" s="1"/>
  <c r="D8" i="3"/>
  <c r="Z171" i="2"/>
  <c r="AA170" i="2"/>
  <c r="B41" i="2"/>
  <c r="D6" i="6" s="1"/>
  <c r="D4" i="3"/>
  <c r="AG63" i="2"/>
  <c r="AH62" i="2"/>
  <c r="C4" i="3"/>
  <c r="B23" i="2"/>
  <c r="C6" i="6" s="1"/>
  <c r="X207" i="2"/>
  <c r="Y206" i="2"/>
  <c r="X225" i="2"/>
  <c r="Y224" i="2"/>
  <c r="Y189" i="2"/>
  <c r="Z188" i="2"/>
  <c r="C8" i="3"/>
  <c r="B28" i="2"/>
  <c r="C11" i="6" s="1"/>
  <c r="AH9" i="2"/>
  <c r="B4" i="2" s="1"/>
  <c r="B5" i="6" s="1"/>
  <c r="B8" i="2"/>
  <c r="B9" i="6" s="1"/>
  <c r="AF81" i="2"/>
  <c r="AG80" i="2"/>
  <c r="AB153" i="2"/>
  <c r="AC152" i="2"/>
  <c r="AB135" i="2"/>
  <c r="AC134" i="2"/>
  <c r="AD99" i="2"/>
  <c r="AE98" i="2"/>
  <c r="AD117" i="2"/>
  <c r="AE116" i="2"/>
  <c r="W279" i="2" l="1"/>
  <c r="B282" i="2" s="1"/>
  <c r="B278" i="2"/>
  <c r="B280" i="2" s="1"/>
  <c r="B283" i="2" s="1"/>
  <c r="Y207" i="2"/>
  <c r="Z206" i="2"/>
  <c r="AH63" i="2"/>
  <c r="B58" i="2" s="1"/>
  <c r="E5" i="6" s="1"/>
  <c r="B62" i="2"/>
  <c r="E9" i="6" s="1"/>
  <c r="AA171" i="2"/>
  <c r="AB170" i="2"/>
  <c r="AE99" i="2"/>
  <c r="AF98" i="2"/>
  <c r="AC153" i="2"/>
  <c r="AD152" i="2"/>
  <c r="B4" i="3"/>
  <c r="B5" i="2"/>
  <c r="B6" i="6" s="1"/>
  <c r="Y225" i="2"/>
  <c r="Z224" i="2"/>
  <c r="B30" i="2"/>
  <c r="C5" i="3"/>
  <c r="B10" i="2"/>
  <c r="B11" i="6" s="1"/>
  <c r="B8" i="3"/>
  <c r="AE117" i="2"/>
  <c r="AF116" i="2"/>
  <c r="AC135" i="2"/>
  <c r="AD134" i="2"/>
  <c r="AG81" i="2"/>
  <c r="AH80" i="2"/>
  <c r="C10" i="3"/>
  <c r="B31" i="2"/>
  <c r="Z189" i="2"/>
  <c r="AA188" i="2"/>
  <c r="D5" i="3"/>
  <c r="B48" i="2"/>
  <c r="D10" i="3"/>
  <c r="B49" i="2"/>
  <c r="B287" i="2" l="1"/>
  <c r="D12" i="3"/>
  <c r="D13" i="6"/>
  <c r="C13" i="3"/>
  <c r="C14" i="6"/>
  <c r="D13" i="3"/>
  <c r="D14" i="6"/>
  <c r="C12" i="3"/>
  <c r="C13" i="6"/>
  <c r="B53" i="2"/>
  <c r="AD135" i="2"/>
  <c r="AE134" i="2"/>
  <c r="E4" i="3"/>
  <c r="B59" i="2"/>
  <c r="E6" i="6" s="1"/>
  <c r="Z225" i="2"/>
  <c r="AA224" i="2"/>
  <c r="AF99" i="2"/>
  <c r="AG98" i="2"/>
  <c r="AH81" i="2"/>
  <c r="B76" i="2" s="1"/>
  <c r="F5" i="6" s="1"/>
  <c r="B80" i="2"/>
  <c r="F9" i="6" s="1"/>
  <c r="AF117" i="2"/>
  <c r="AG116" i="2"/>
  <c r="B5" i="3"/>
  <c r="B12" i="2"/>
  <c r="AD153" i="2"/>
  <c r="AE152" i="2"/>
  <c r="AB171" i="2"/>
  <c r="AC170" i="2"/>
  <c r="Z207" i="2"/>
  <c r="AA206" i="2"/>
  <c r="E8" i="3"/>
  <c r="B64" i="2"/>
  <c r="E11" i="6" s="1"/>
  <c r="AA189" i="2"/>
  <c r="AB188" i="2"/>
  <c r="B10" i="3"/>
  <c r="B13" i="2"/>
  <c r="B35" i="2"/>
  <c r="B12" i="3" l="1"/>
  <c r="B13" i="6"/>
  <c r="B13" i="3"/>
  <c r="B14" i="6"/>
  <c r="C17" i="3"/>
  <c r="C18" i="6"/>
  <c r="D17" i="3"/>
  <c r="D18" i="6"/>
  <c r="B67" i="2"/>
  <c r="E10" i="3"/>
  <c r="AA225" i="2"/>
  <c r="AB224" i="2"/>
  <c r="AB189" i="2"/>
  <c r="AC188" i="2"/>
  <c r="AE153" i="2"/>
  <c r="AF152" i="2"/>
  <c r="AG117" i="2"/>
  <c r="AH116" i="2"/>
  <c r="AG99" i="2"/>
  <c r="AH98" i="2"/>
  <c r="AC171" i="2"/>
  <c r="AD170" i="2"/>
  <c r="B77" i="2"/>
  <c r="F6" i="6" s="1"/>
  <c r="F4" i="3"/>
  <c r="AA207" i="2"/>
  <c r="AB206" i="2"/>
  <c r="B17" i="2"/>
  <c r="B66" i="2"/>
  <c r="E5" i="3"/>
  <c r="AE135" i="2"/>
  <c r="AF134" i="2"/>
  <c r="F8" i="3"/>
  <c r="B82" i="2"/>
  <c r="F11" i="6" s="1"/>
  <c r="B17" i="3" l="1"/>
  <c r="B18" i="6"/>
  <c r="E12" i="3"/>
  <c r="E13" i="6"/>
  <c r="E13" i="3"/>
  <c r="E14" i="6"/>
  <c r="B71" i="2"/>
  <c r="B85" i="2"/>
  <c r="F10" i="3"/>
  <c r="AH99" i="2"/>
  <c r="B94" i="2" s="1"/>
  <c r="G5" i="6" s="1"/>
  <c r="B98" i="2"/>
  <c r="G9" i="6" s="1"/>
  <c r="AF135" i="2"/>
  <c r="AG134" i="2"/>
  <c r="B84" i="2"/>
  <c r="F5" i="3"/>
  <c r="AF153" i="2"/>
  <c r="AG152" i="2"/>
  <c r="AB207" i="2"/>
  <c r="AC206" i="2"/>
  <c r="AD171" i="2"/>
  <c r="AE170" i="2"/>
  <c r="AH117" i="2"/>
  <c r="B112" i="2" s="1"/>
  <c r="H5" i="6" s="1"/>
  <c r="B116" i="2"/>
  <c r="H9" i="6" s="1"/>
  <c r="AC189" i="2"/>
  <c r="AD188" i="2"/>
  <c r="AB225" i="2"/>
  <c r="AC224" i="2"/>
  <c r="F13" i="3" l="1"/>
  <c r="F14" i="6"/>
  <c r="F12" i="3"/>
  <c r="F13" i="6"/>
  <c r="E17" i="3"/>
  <c r="E18" i="6"/>
  <c r="AC225" i="2"/>
  <c r="AD224" i="2"/>
  <c r="B118" i="2"/>
  <c r="H11" i="6" s="1"/>
  <c r="H8" i="3"/>
  <c r="AC207" i="2"/>
  <c r="AD206" i="2"/>
  <c r="AD189" i="2"/>
  <c r="AE188" i="2"/>
  <c r="AE171" i="2"/>
  <c r="AF170" i="2"/>
  <c r="AG153" i="2"/>
  <c r="AH152" i="2"/>
  <c r="AG135" i="2"/>
  <c r="AH134" i="2"/>
  <c r="B89" i="2"/>
  <c r="G8" i="3"/>
  <c r="B100" i="2"/>
  <c r="G11" i="6" s="1"/>
  <c r="H4" i="3"/>
  <c r="B113" i="2"/>
  <c r="H6" i="6" s="1"/>
  <c r="B95" i="2"/>
  <c r="G6" i="6" s="1"/>
  <c r="G4" i="3"/>
  <c r="F17" i="3" l="1"/>
  <c r="F18" i="6"/>
  <c r="AH153" i="2"/>
  <c r="B148" i="2" s="1"/>
  <c r="J5" i="6" s="1"/>
  <c r="B152" i="2"/>
  <c r="J9" i="6" s="1"/>
  <c r="H10" i="3"/>
  <c r="B121" i="2"/>
  <c r="B102" i="2"/>
  <c r="B107" i="2" s="1"/>
  <c r="G5" i="3"/>
  <c r="AH135" i="2"/>
  <c r="B130" i="2" s="1"/>
  <c r="I5" i="6" s="1"/>
  <c r="B134" i="2"/>
  <c r="I9" i="6" s="1"/>
  <c r="AF171" i="2"/>
  <c r="AG170" i="2"/>
  <c r="AD207" i="2"/>
  <c r="AE206" i="2"/>
  <c r="AD225" i="2"/>
  <c r="AE224" i="2"/>
  <c r="AE189" i="2"/>
  <c r="AF188" i="2"/>
  <c r="G10" i="3"/>
  <c r="B103" i="2"/>
  <c r="B120" i="2"/>
  <c r="H5" i="3"/>
  <c r="H12" i="3" l="1"/>
  <c r="H13" i="6"/>
  <c r="G17" i="3"/>
  <c r="G18" i="6"/>
  <c r="H13" i="3"/>
  <c r="H14" i="6"/>
  <c r="G13" i="3"/>
  <c r="G14" i="6"/>
  <c r="G12" i="3"/>
  <c r="G13" i="6"/>
  <c r="AE225" i="2"/>
  <c r="AF224" i="2"/>
  <c r="B154" i="2"/>
  <c r="J11" i="6" s="1"/>
  <c r="J8" i="3"/>
  <c r="I4" i="3"/>
  <c r="B131" i="2"/>
  <c r="I6" i="6" s="1"/>
  <c r="AG171" i="2"/>
  <c r="AH170" i="2"/>
  <c r="AF189" i="2"/>
  <c r="AG188" i="2"/>
  <c r="AE207" i="2"/>
  <c r="AF206" i="2"/>
  <c r="I8" i="3"/>
  <c r="B136" i="2"/>
  <c r="I11" i="6" s="1"/>
  <c r="B125" i="2"/>
  <c r="J4" i="3"/>
  <c r="B149" i="2"/>
  <c r="J6" i="6" s="1"/>
  <c r="H17" i="3" l="1"/>
  <c r="H18" i="6"/>
  <c r="I10" i="3"/>
  <c r="B139" i="2"/>
  <c r="I5" i="3"/>
  <c r="B138" i="2"/>
  <c r="AF225" i="2"/>
  <c r="AG224" i="2"/>
  <c r="AF207" i="2"/>
  <c r="AG206" i="2"/>
  <c r="AH171" i="2"/>
  <c r="B166" i="2" s="1"/>
  <c r="K5" i="6" s="1"/>
  <c r="B170" i="2"/>
  <c r="K9" i="6" s="1"/>
  <c r="AG189" i="2"/>
  <c r="AH188" i="2"/>
  <c r="B156" i="2"/>
  <c r="J5" i="3"/>
  <c r="B157" i="2"/>
  <c r="J10" i="3"/>
  <c r="I13" i="3" l="1"/>
  <c r="I14" i="6"/>
  <c r="I12" i="3"/>
  <c r="I13" i="6"/>
  <c r="J12" i="3"/>
  <c r="J13" i="6"/>
  <c r="J13" i="3"/>
  <c r="J14" i="6"/>
  <c r="B143" i="2"/>
  <c r="B161" i="2"/>
  <c r="AG225" i="2"/>
  <c r="AH224" i="2"/>
  <c r="K8" i="3"/>
  <c r="B172" i="2"/>
  <c r="K11" i="6" s="1"/>
  <c r="B167" i="2"/>
  <c r="K6" i="6" s="1"/>
  <c r="K4" i="3"/>
  <c r="O4" i="3"/>
  <c r="AH189" i="2"/>
  <c r="B184" i="2" s="1"/>
  <c r="L5" i="6" s="1"/>
  <c r="B188" i="2"/>
  <c r="L9" i="6" s="1"/>
  <c r="O8" i="3"/>
  <c r="AG207" i="2"/>
  <c r="AH206" i="2"/>
  <c r="J17" i="3" l="1"/>
  <c r="J18" i="6"/>
  <c r="I17" i="3"/>
  <c r="I18" i="6"/>
  <c r="K10" i="3"/>
  <c r="B175" i="2"/>
  <c r="O10" i="3"/>
  <c r="O5" i="3"/>
  <c r="L8" i="3"/>
  <c r="B190" i="2"/>
  <c r="L11" i="6" s="1"/>
  <c r="AH225" i="2"/>
  <c r="B220" i="2" s="1"/>
  <c r="N5" i="6" s="1"/>
  <c r="B224" i="2"/>
  <c r="N9" i="6" s="1"/>
  <c r="AH207" i="2"/>
  <c r="B202" i="2" s="1"/>
  <c r="M5" i="6" s="1"/>
  <c r="B206" i="2"/>
  <c r="M9" i="6" s="1"/>
  <c r="B185" i="2"/>
  <c r="L6" i="6" s="1"/>
  <c r="L4" i="3"/>
  <c r="B174" i="2"/>
  <c r="K5" i="3"/>
  <c r="K13" i="3" l="1"/>
  <c r="K14" i="6"/>
  <c r="K12" i="3"/>
  <c r="K13" i="6"/>
  <c r="O13" i="3"/>
  <c r="O12" i="3"/>
  <c r="B226" i="2"/>
  <c r="N11" i="6" s="1"/>
  <c r="N8" i="3"/>
  <c r="B179" i="2"/>
  <c r="L5" i="3"/>
  <c r="B192" i="2"/>
  <c r="M8" i="3"/>
  <c r="B208" i="2"/>
  <c r="M11" i="6" s="1"/>
  <c r="L10" i="3"/>
  <c r="B193" i="2"/>
  <c r="B221" i="2"/>
  <c r="N6" i="6" s="1"/>
  <c r="N4" i="3"/>
  <c r="M4" i="3"/>
  <c r="B203" i="2"/>
  <c r="M6" i="6" s="1"/>
  <c r="L12" i="3" l="1"/>
  <c r="L13" i="6"/>
  <c r="K17" i="3"/>
  <c r="K18" i="6"/>
  <c r="L13" i="3"/>
  <c r="L14" i="6"/>
  <c r="O17" i="3"/>
  <c r="B228" i="2"/>
  <c r="N5" i="3"/>
  <c r="M5" i="3"/>
  <c r="B210" i="2"/>
  <c r="B197" i="2"/>
  <c r="M10" i="3"/>
  <c r="B211" i="2"/>
  <c r="N10" i="3"/>
  <c r="B229" i="2"/>
  <c r="B233" i="2"/>
  <c r="M13" i="3" l="1"/>
  <c r="M14" i="6"/>
  <c r="L17" i="3"/>
  <c r="L18" i="6"/>
  <c r="M12" i="3"/>
  <c r="M13" i="6"/>
  <c r="N17" i="3"/>
  <c r="N18" i="6"/>
  <c r="N13" i="3"/>
  <c r="N14" i="6"/>
  <c r="N12" i="3"/>
  <c r="N13" i="6"/>
  <c r="B215" i="2"/>
  <c r="M17" i="3" l="1"/>
  <c r="M18" i="6"/>
</calcChain>
</file>

<file path=xl/sharedStrings.xml><?xml version="1.0" encoding="utf-8"?>
<sst xmlns="http://schemas.openxmlformats.org/spreadsheetml/2006/main" count="674" uniqueCount="22">
  <si>
    <t>资产每日还款频率</t>
    <phoneticPr fontId="2" type="noConversion"/>
  </si>
  <si>
    <t>生息资产比例</t>
    <phoneticPr fontId="2" type="noConversion"/>
  </si>
  <si>
    <t>生息资产平均比例</t>
    <phoneticPr fontId="2" type="noConversion"/>
  </si>
  <si>
    <t>加权利率(扣除平台费)</t>
    <phoneticPr fontId="2" type="noConversion"/>
  </si>
  <si>
    <t>信托期限</t>
    <phoneticPr fontId="2" type="noConversion"/>
  </si>
  <si>
    <t>信托项目利息收入</t>
    <phoneticPr fontId="2" type="noConversion"/>
  </si>
  <si>
    <t>静态池不良率</t>
    <phoneticPr fontId="2" type="noConversion"/>
  </si>
  <si>
    <t>累计循环购买次数</t>
    <phoneticPr fontId="2" type="noConversion"/>
  </si>
  <si>
    <t>每次循环购买资产比例</t>
    <phoneticPr fontId="2" type="noConversion"/>
  </si>
  <si>
    <t>累计投资资产/信托规模</t>
    <phoneticPr fontId="2" type="noConversion"/>
  </si>
  <si>
    <t>最终不良率</t>
    <phoneticPr fontId="2" type="noConversion"/>
  </si>
  <si>
    <t>预留风险缓释敞口</t>
    <phoneticPr fontId="2" type="noConversion"/>
  </si>
  <si>
    <t>业绩比较基准</t>
    <phoneticPr fontId="2" type="noConversion"/>
  </si>
  <si>
    <t>循环购买频率(天/次)</t>
    <phoneticPr fontId="2" type="noConversion"/>
  </si>
  <si>
    <t>管理费</t>
    <phoneticPr fontId="2" type="noConversion"/>
  </si>
  <si>
    <t>托管费</t>
    <phoneticPr fontId="2" type="noConversion"/>
  </si>
  <si>
    <t>代销费</t>
    <phoneticPr fontId="2" type="noConversion"/>
  </si>
  <si>
    <t>增值税</t>
    <phoneticPr fontId="2" type="noConversion"/>
  </si>
  <si>
    <t>信托报酬</t>
    <phoneticPr fontId="2" type="noConversion"/>
  </si>
  <si>
    <t>当天还款</t>
    <phoneticPr fontId="2" type="noConversion"/>
  </si>
  <si>
    <t>正确算法</t>
    <phoneticPr fontId="2" type="noConversion"/>
  </si>
  <si>
    <t>错误算法（复投资金少算一天）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</si>
</sst>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0%"/>
    <numFmt numFmtId="177" formatCode="0.00000%"/>
    <numFmt numFmtId="182" formatCode="0.000000000000000%"/>
  </numFmts>
  <fonts count="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11"/>
      <color theme="9" tint="-0.249977111117893"/>
      <name val="宋体"/>
      <family val="2"/>
      <scheme val="minor"/>
    </font>
    <font>
      <sz val="11"/>
      <color theme="9" tint="-0.249977111117893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4" fillId="3" borderId="1" xfId="0" applyFont="1" applyFill="1" applyBorder="1"/>
    <xf numFmtId="176" fontId="0" fillId="2" borderId="1" xfId="0" applyNumberFormat="1" applyFill="1" applyBorder="1"/>
    <xf numFmtId="176" fontId="0" fillId="3" borderId="1" xfId="0" applyNumberFormat="1" applyFill="1" applyBorder="1"/>
    <xf numFmtId="176" fontId="0" fillId="2" borderId="1" xfId="2" applyNumberFormat="1" applyFont="1" applyFill="1" applyBorder="1" applyAlignment="1"/>
    <xf numFmtId="176" fontId="6" fillId="3" borderId="1" xfId="0" applyNumberFormat="1" applyFont="1" applyFill="1" applyBorder="1"/>
    <xf numFmtId="43" fontId="0" fillId="2" borderId="1" xfId="1" applyFont="1" applyFill="1" applyBorder="1" applyAlignment="1"/>
    <xf numFmtId="177" fontId="0" fillId="2" borderId="1" xfId="2" applyNumberFormat="1" applyFont="1" applyFill="1" applyBorder="1" applyAlignment="1"/>
    <xf numFmtId="176" fontId="8" fillId="2" borderId="1" xfId="2" applyNumberFormat="1" applyFont="1" applyFill="1" applyBorder="1" applyAlignment="1"/>
    <xf numFmtId="0" fontId="0" fillId="3" borderId="2" xfId="0" applyFill="1" applyBorder="1"/>
    <xf numFmtId="0" fontId="0" fillId="3" borderId="3" xfId="0" applyFill="1" applyBorder="1"/>
    <xf numFmtId="0" fontId="0" fillId="0" borderId="4" xfId="0" applyBorder="1"/>
    <xf numFmtId="0" fontId="3" fillId="3" borderId="5" xfId="0" applyFont="1" applyFill="1" applyBorder="1"/>
    <xf numFmtId="0" fontId="0" fillId="0" borderId="0" xfId="0" applyBorder="1"/>
    <xf numFmtId="0" fontId="0" fillId="2" borderId="5" xfId="0" applyFill="1" applyBorder="1"/>
    <xf numFmtId="0" fontId="0" fillId="3" borderId="5" xfId="0" applyFill="1" applyBorder="1"/>
    <xf numFmtId="9" fontId="0" fillId="0" borderId="0" xfId="0" applyNumberFormat="1" applyBorder="1"/>
    <xf numFmtId="9" fontId="0" fillId="0" borderId="0" xfId="2" applyFont="1" applyBorder="1" applyAlignment="1"/>
    <xf numFmtId="0" fontId="5" fillId="3" borderId="5" xfId="0" applyFont="1" applyFill="1" applyBorder="1"/>
    <xf numFmtId="0" fontId="7" fillId="2" borderId="5" xfId="0" applyFont="1" applyFill="1" applyBorder="1"/>
    <xf numFmtId="0" fontId="3" fillId="2" borderId="6" xfId="0" applyFont="1" applyFill="1" applyBorder="1"/>
    <xf numFmtId="176" fontId="4" fillId="2" borderId="7" xfId="0" applyNumberFormat="1" applyFont="1" applyFill="1" applyBorder="1"/>
    <xf numFmtId="0" fontId="0" fillId="0" borderId="8" xfId="0" applyBorder="1"/>
    <xf numFmtId="176" fontId="0" fillId="3" borderId="1" xfId="2" applyNumberFormat="1" applyFont="1" applyFill="1" applyBorder="1" applyAlignment="1"/>
    <xf numFmtId="176" fontId="6" fillId="3" borderId="1" xfId="2" applyNumberFormat="1" applyFont="1" applyFill="1" applyBorder="1" applyAlignment="1"/>
    <xf numFmtId="176" fontId="4" fillId="2" borderId="7" xfId="2" applyNumberFormat="1" applyFont="1" applyFill="1" applyBorder="1" applyAlignment="1"/>
    <xf numFmtId="0" fontId="0" fillId="4" borderId="5" xfId="0" applyFill="1" applyBorder="1"/>
    <xf numFmtId="176" fontId="0" fillId="4" borderId="1" xfId="2" applyNumberFormat="1" applyFont="1" applyFill="1" applyBorder="1" applyAlignment="1"/>
    <xf numFmtId="0" fontId="0" fillId="4" borderId="0" xfId="0" applyFill="1"/>
    <xf numFmtId="176" fontId="0" fillId="0" borderId="0" xfId="0" applyNumberFormat="1" applyBorder="1"/>
    <xf numFmtId="0" fontId="0" fillId="0" borderId="9" xfId="0" applyBorder="1" applyAlignment="1">
      <alignment horizontal="center"/>
    </xf>
    <xf numFmtId="182" fontId="0" fillId="2" borderId="1" xfId="2" applyNumberFormat="1" applyFont="1" applyFill="1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/>
    <xf numFmtId="0" fontId="4" fillId="3" borderId="13" xfId="0" applyFont="1" applyFill="1" applyBorder="1"/>
    <xf numFmtId="43" fontId="0" fillId="2" borderId="13" xfId="1" applyFont="1" applyFill="1" applyBorder="1" applyAlignment="1"/>
    <xf numFmtId="176" fontId="0" fillId="2" borderId="13" xfId="2" applyNumberFormat="1" applyFont="1" applyFill="1" applyBorder="1" applyAlignment="1"/>
    <xf numFmtId="176" fontId="0" fillId="3" borderId="13" xfId="2" applyNumberFormat="1" applyFont="1" applyFill="1" applyBorder="1" applyAlignment="1"/>
    <xf numFmtId="176" fontId="6" fillId="3" borderId="13" xfId="2" applyNumberFormat="1" applyFont="1" applyFill="1" applyBorder="1" applyAlignment="1"/>
    <xf numFmtId="176" fontId="0" fillId="4" borderId="13" xfId="2" applyNumberFormat="1" applyFont="1" applyFill="1" applyBorder="1" applyAlignment="1"/>
    <xf numFmtId="176" fontId="8" fillId="2" borderId="13" xfId="2" applyNumberFormat="1" applyFont="1" applyFill="1" applyBorder="1" applyAlignment="1"/>
    <xf numFmtId="176" fontId="4" fillId="2" borderId="14" xfId="2" applyNumberFormat="1" applyFont="1" applyFill="1" applyBorder="1" applyAlignment="1"/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F20" sqref="F20"/>
    </sheetView>
  </sheetViews>
  <sheetFormatPr defaultRowHeight="13.5"/>
  <cols>
    <col min="1" max="1" width="22.5" bestFit="1" customWidth="1"/>
    <col min="2" max="15" width="9.5" bestFit="1" customWidth="1"/>
  </cols>
  <sheetData>
    <row r="1" spans="1:15">
      <c r="A1" s="9" t="s">
        <v>4</v>
      </c>
      <c r="B1" s="10">
        <f>Sheet2!B1</f>
        <v>450</v>
      </c>
      <c r="C1" s="10">
        <f>Sheet2!B19</f>
        <v>450</v>
      </c>
      <c r="D1" s="10">
        <f>Sheet2!B37</f>
        <v>450</v>
      </c>
      <c r="E1" s="10">
        <f>Sheet2!B55</f>
        <v>450</v>
      </c>
      <c r="F1" s="10">
        <f>Sheet2!B73</f>
        <v>450</v>
      </c>
      <c r="G1" s="10">
        <f>Sheet2!B91</f>
        <v>450</v>
      </c>
      <c r="H1" s="10">
        <f>Sheet2!B109</f>
        <v>450</v>
      </c>
      <c r="I1" s="10">
        <f>Sheet2!B127</f>
        <v>450</v>
      </c>
      <c r="J1" s="10">
        <f>Sheet2!B145</f>
        <v>450</v>
      </c>
      <c r="K1" s="10">
        <f>Sheet2!B163</f>
        <v>450</v>
      </c>
      <c r="L1" s="10">
        <f>Sheet2!B181</f>
        <v>450</v>
      </c>
      <c r="M1" s="10">
        <f>Sheet2!B199</f>
        <v>450</v>
      </c>
      <c r="N1" s="10">
        <f>Sheet2!B217</f>
        <v>450</v>
      </c>
      <c r="O1" s="10">
        <f>Sheet2!B235</f>
        <v>450</v>
      </c>
    </row>
    <row r="2" spans="1:15">
      <c r="A2" s="12" t="s">
        <v>13</v>
      </c>
      <c r="B2" s="1">
        <f>Sheet2!B2</f>
        <v>1</v>
      </c>
      <c r="C2" s="1">
        <f>Sheet2!B20</f>
        <v>2</v>
      </c>
      <c r="D2" s="1">
        <f>Sheet2!B38</f>
        <v>3</v>
      </c>
      <c r="E2" s="1">
        <f>Sheet2!B56</f>
        <v>4</v>
      </c>
      <c r="F2" s="1">
        <f>Sheet2!B74</f>
        <v>5</v>
      </c>
      <c r="G2" s="1">
        <f>Sheet2!B92</f>
        <v>6</v>
      </c>
      <c r="H2" s="1">
        <f>Sheet2!B110</f>
        <v>7</v>
      </c>
      <c r="I2" s="1">
        <f>Sheet2!B128</f>
        <v>8</v>
      </c>
      <c r="J2" s="1">
        <f>Sheet2!B146</f>
        <v>9</v>
      </c>
      <c r="K2" s="1">
        <f>Sheet2!B164</f>
        <v>10</v>
      </c>
      <c r="L2" s="1">
        <f>Sheet2!B182</f>
        <v>11</v>
      </c>
      <c r="M2" s="1">
        <f>Sheet2!B200</f>
        <v>12</v>
      </c>
      <c r="N2" s="1">
        <f>Sheet2!B218</f>
        <v>13</v>
      </c>
      <c r="O2" s="1">
        <f>Sheet2!B236</f>
        <v>14</v>
      </c>
    </row>
    <row r="3" spans="1:15">
      <c r="A3" s="14" t="s">
        <v>7</v>
      </c>
      <c r="B3" s="6">
        <f>Sheet2!B3</f>
        <v>450</v>
      </c>
      <c r="C3" s="6">
        <f>Sheet2!B21</f>
        <v>225</v>
      </c>
      <c r="D3" s="6">
        <f>Sheet2!B39</f>
        <v>150</v>
      </c>
      <c r="E3" s="6">
        <f>Sheet2!B57</f>
        <v>112.5</v>
      </c>
      <c r="F3" s="6">
        <f>Sheet2!B75</f>
        <v>90</v>
      </c>
      <c r="G3" s="6">
        <f>Sheet2!B93</f>
        <v>75</v>
      </c>
      <c r="H3" s="6">
        <f>Sheet2!B111</f>
        <v>64.285714285714292</v>
      </c>
      <c r="I3" s="6">
        <f>Sheet2!B129</f>
        <v>56.25</v>
      </c>
      <c r="J3" s="6">
        <f>Sheet2!B147</f>
        <v>50</v>
      </c>
      <c r="K3" s="6">
        <f>Sheet2!B165</f>
        <v>45</v>
      </c>
      <c r="L3" s="6">
        <f>Sheet2!B183</f>
        <v>40.909090909090907</v>
      </c>
      <c r="M3" s="6">
        <f>Sheet2!B201</f>
        <v>37.5</v>
      </c>
      <c r="N3" s="6">
        <f>Sheet2!B219</f>
        <v>34.615384615384613</v>
      </c>
      <c r="O3" s="6">
        <f>Sheet2!B237</f>
        <v>32.142857142857146</v>
      </c>
    </row>
    <row r="4" spans="1:15">
      <c r="A4" s="14" t="s">
        <v>8</v>
      </c>
      <c r="B4" s="4">
        <f>Sheet2!B4</f>
        <v>8.9999999999999993E-3</v>
      </c>
      <c r="C4" s="4">
        <f>Sheet2!B22</f>
        <v>1.7918999999999997E-2</v>
      </c>
      <c r="D4" s="4">
        <f>Sheet2!B40</f>
        <v>2.6757728999999997E-2</v>
      </c>
      <c r="E4" s="4">
        <f>Sheet2!B58</f>
        <v>3.5516909438999995E-2</v>
      </c>
      <c r="F4" s="4">
        <f>Sheet2!B76</f>
        <v>4.4197257254048994E-2</v>
      </c>
      <c r="G4" s="4">
        <f>Sheet2!B94</f>
        <v>5.2799481938762549E-2</v>
      </c>
      <c r="H4" s="4">
        <f>Sheet2!B112</f>
        <v>6.1324286601313685E-2</v>
      </c>
      <c r="I4" s="4">
        <f>Sheet2!B130</f>
        <v>6.9772368021901857E-2</v>
      </c>
      <c r="J4" s="4">
        <f>Sheet2!B148</f>
        <v>7.8144416709704734E-2</v>
      </c>
      <c r="K4" s="4">
        <f>Sheet2!B166</f>
        <v>8.6441116959317388E-2</v>
      </c>
      <c r="L4" s="4">
        <f>Sheet2!B184</f>
        <v>9.4663146906683523E-2</v>
      </c>
      <c r="M4" s="4">
        <f>Sheet2!B202</f>
        <v>0.10281117858452338</v>
      </c>
      <c r="N4" s="4">
        <f>Sheet2!B220</f>
        <v>0.11088587797726267</v>
      </c>
      <c r="O4" s="4">
        <f>Sheet2!B238</f>
        <v>0.1188879050754673</v>
      </c>
    </row>
    <row r="5" spans="1:15">
      <c r="A5" s="14" t="s">
        <v>9</v>
      </c>
      <c r="B5" s="4">
        <f>Sheet2!B5</f>
        <v>5.05</v>
      </c>
      <c r="C5" s="4">
        <f>Sheet2!B23</f>
        <v>5.0317749999999997</v>
      </c>
      <c r="D5" s="4">
        <f>Sheet2!B41</f>
        <v>5.0136593499999993</v>
      </c>
      <c r="E5" s="4">
        <f>Sheet2!B59</f>
        <v>4.9956523118874996</v>
      </c>
      <c r="F5" s="4">
        <f>Sheet2!B77</f>
        <v>4.977753152864409</v>
      </c>
      <c r="G5" s="4">
        <f>Sheet2!B95</f>
        <v>4.959961145407191</v>
      </c>
      <c r="H5" s="4">
        <f>Sheet2!B113</f>
        <v>4.9422755672273091</v>
      </c>
      <c r="I5" s="4">
        <f>Sheet2!B131</f>
        <v>4.924695701231979</v>
      </c>
      <c r="J5" s="4">
        <f>Sheet2!B149</f>
        <v>4.9072208354852371</v>
      </c>
      <c r="K5" s="4">
        <f>Sheet2!B167</f>
        <v>4.8898502631692828</v>
      </c>
      <c r="L5" s="4">
        <f>Sheet2!B185</f>
        <v>4.8725832825461435</v>
      </c>
      <c r="M5" s="4">
        <f>Sheet2!B203</f>
        <v>4.8554191969196268</v>
      </c>
      <c r="N5" s="4">
        <f>Sheet2!B221</f>
        <v>4.8383573145975536</v>
      </c>
      <c r="O5" s="4">
        <f>Sheet2!B239</f>
        <v>4.8213969488543063</v>
      </c>
    </row>
    <row r="6" spans="1:15">
      <c r="A6" s="15" t="s">
        <v>6</v>
      </c>
      <c r="B6" s="23">
        <f>Sheet2!B6</f>
        <v>4.3699999999999998E-3</v>
      </c>
      <c r="C6" s="23">
        <f>Sheet2!B24</f>
        <v>4.3699999999999998E-3</v>
      </c>
      <c r="D6" s="23">
        <f>Sheet2!B42</f>
        <v>4.3699999999999998E-3</v>
      </c>
      <c r="E6" s="23">
        <f>Sheet2!B60</f>
        <v>4.3699999999999998E-3</v>
      </c>
      <c r="F6" s="23">
        <f>Sheet2!B78</f>
        <v>4.3699999999999998E-3</v>
      </c>
      <c r="G6" s="23">
        <f>Sheet2!B96</f>
        <v>4.3699999999999998E-3</v>
      </c>
      <c r="H6" s="23">
        <f>Sheet2!B114</f>
        <v>4.3699999999999998E-3</v>
      </c>
      <c r="I6" s="23">
        <f>Sheet2!B132</f>
        <v>4.3699999999999998E-3</v>
      </c>
      <c r="J6" s="23">
        <f>Sheet2!B150</f>
        <v>4.3699999999999998E-3</v>
      </c>
      <c r="K6" s="23">
        <f>Sheet2!B168</f>
        <v>4.3699999999999998E-3</v>
      </c>
      <c r="L6" s="23">
        <f>Sheet2!B186</f>
        <v>4.3699999999999998E-3</v>
      </c>
      <c r="M6" s="23">
        <f>Sheet2!B204</f>
        <v>4.3699999999999998E-3</v>
      </c>
      <c r="N6" s="23">
        <f>Sheet2!B222</f>
        <v>4.3699999999999998E-3</v>
      </c>
      <c r="O6" s="23">
        <f>Sheet2!B240</f>
        <v>4.3699999999999998E-3</v>
      </c>
    </row>
    <row r="7" spans="1:15">
      <c r="A7" s="15" t="s">
        <v>0</v>
      </c>
      <c r="B7" s="23">
        <f>Sheet2!B7</f>
        <v>8.9999999999999993E-3</v>
      </c>
      <c r="C7" s="23">
        <f>Sheet2!B25</f>
        <v>8.9999999999999993E-3</v>
      </c>
      <c r="D7" s="23">
        <f>Sheet2!B43</f>
        <v>8.9999999999999993E-3</v>
      </c>
      <c r="E7" s="23">
        <f>Sheet2!B61</f>
        <v>8.9999999999999993E-3</v>
      </c>
      <c r="F7" s="23">
        <f>Sheet2!B79</f>
        <v>8.9999999999999993E-3</v>
      </c>
      <c r="G7" s="23">
        <f>Sheet2!B97</f>
        <v>8.9999999999999993E-3</v>
      </c>
      <c r="H7" s="23">
        <f>Sheet2!B115</f>
        <v>8.9999999999999993E-3</v>
      </c>
      <c r="I7" s="23">
        <f>Sheet2!B133</f>
        <v>8.9999999999999993E-3</v>
      </c>
      <c r="J7" s="23">
        <f>Sheet2!B151</f>
        <v>8.9999999999999993E-3</v>
      </c>
      <c r="K7" s="23">
        <f>Sheet2!B169</f>
        <v>8.9999999999999993E-3</v>
      </c>
      <c r="L7" s="23">
        <f>Sheet2!B187</f>
        <v>8.9999999999999993E-3</v>
      </c>
      <c r="M7" s="23">
        <f>Sheet2!B205</f>
        <v>8.9999999999999993E-3</v>
      </c>
      <c r="N7" s="23">
        <f>Sheet2!B223</f>
        <v>8.9999999999999993E-3</v>
      </c>
      <c r="O7" s="23">
        <f>Sheet2!B241</f>
        <v>8.9999999999999993E-3</v>
      </c>
    </row>
    <row r="8" spans="1:15">
      <c r="A8" s="14" t="s">
        <v>2</v>
      </c>
      <c r="B8" s="4">
        <f>Sheet2!B8</f>
        <v>1</v>
      </c>
      <c r="C8" s="4">
        <f>Sheet2!B26</f>
        <v>0.99550000000000005</v>
      </c>
      <c r="D8" s="4">
        <f>Sheet2!B44</f>
        <v>0.99102699999999999</v>
      </c>
      <c r="E8" s="4">
        <f>Sheet2!B62</f>
        <v>0.98658081774999995</v>
      </c>
      <c r="F8" s="4">
        <f>Sheet2!B80</f>
        <v>0.98216127231219996</v>
      </c>
      <c r="G8" s="4">
        <f>Sheet2!B98</f>
        <v>0.97776818405115851</v>
      </c>
      <c r="H8" s="4">
        <f>Sheet2!B116</f>
        <v>0.97340137462402687</v>
      </c>
      <c r="I8" s="4">
        <f>Sheet2!B134</f>
        <v>0.96906066697085924</v>
      </c>
      <c r="J8" s="4">
        <f>Sheet2!B152</f>
        <v>0.96474588530499694</v>
      </c>
      <c r="K8" s="4">
        <f>Sheet2!B170</f>
        <v>0.96045685510352674</v>
      </c>
      <c r="L8" s="4">
        <f>Sheet2!B188</f>
        <v>0.95619340309781364</v>
      </c>
      <c r="M8" s="4">
        <f>Sheet2!B206</f>
        <v>0.95195535726410563</v>
      </c>
      <c r="N8" s="4">
        <f>Sheet2!B224</f>
        <v>0.947742546814211</v>
      </c>
      <c r="O8" s="4">
        <f>Sheet2!B242</f>
        <v>0.94355480218624865</v>
      </c>
    </row>
    <row r="9" spans="1:15">
      <c r="A9" s="18" t="s">
        <v>3</v>
      </c>
      <c r="B9" s="24">
        <f>Sheet2!B9</f>
        <v>0.10199999999999999</v>
      </c>
      <c r="C9" s="24">
        <f>Sheet2!B27</f>
        <v>0.10199999999999999</v>
      </c>
      <c r="D9" s="24">
        <f>Sheet2!B45</f>
        <v>0.10199999999999999</v>
      </c>
      <c r="E9" s="24">
        <f>Sheet2!B63</f>
        <v>0.10199999999999999</v>
      </c>
      <c r="F9" s="24">
        <f>Sheet2!B81</f>
        <v>0.10199999999999999</v>
      </c>
      <c r="G9" s="24">
        <f>Sheet2!B99</f>
        <v>0.10199999999999999</v>
      </c>
      <c r="H9" s="24">
        <f>Sheet2!B117</f>
        <v>0.10199999999999999</v>
      </c>
      <c r="I9" s="24">
        <f>Sheet2!B135</f>
        <v>0.10199999999999999</v>
      </c>
      <c r="J9" s="24">
        <f>Sheet2!B153</f>
        <v>0.10199999999999999</v>
      </c>
      <c r="K9" s="24">
        <f>Sheet2!B171</f>
        <v>0.10199999999999999</v>
      </c>
      <c r="L9" s="24">
        <f>Sheet2!B189</f>
        <v>0.10199999999999999</v>
      </c>
      <c r="M9" s="24">
        <f>Sheet2!B207</f>
        <v>0.10199999999999999</v>
      </c>
      <c r="N9" s="24">
        <f>Sheet2!B225</f>
        <v>0.10199999999999999</v>
      </c>
      <c r="O9" s="24">
        <f>Sheet2!B243</f>
        <v>0.10199999999999999</v>
      </c>
    </row>
    <row r="10" spans="1:15">
      <c r="A10" s="14" t="s">
        <v>5</v>
      </c>
      <c r="B10" s="4">
        <f>Sheet2!B10</f>
        <v>0.10199999999999999</v>
      </c>
      <c r="C10" s="4">
        <f>Sheet2!B28</f>
        <v>0.10154099999999999</v>
      </c>
      <c r="D10" s="4">
        <f>Sheet2!B46</f>
        <v>0.101084754</v>
      </c>
      <c r="E10" s="4">
        <f>Sheet2!B64</f>
        <v>0.10063124341049999</v>
      </c>
      <c r="F10" s="4">
        <f>Sheet2!B82</f>
        <v>0.10018044977584439</v>
      </c>
      <c r="G10" s="4">
        <f>Sheet2!B100</f>
        <v>9.9732354773218165E-2</v>
      </c>
      <c r="H10" s="4">
        <f>Sheet2!B118</f>
        <v>9.9286940211650729E-2</v>
      </c>
      <c r="I10" s="4">
        <f>Sheet2!B136</f>
        <v>9.8844188031027638E-2</v>
      </c>
      <c r="J10" s="4">
        <f>Sheet2!B154</f>
        <v>9.8404080301109684E-2</v>
      </c>
      <c r="K10" s="4">
        <f>Sheet2!B172</f>
        <v>9.7966599220559725E-2</v>
      </c>
      <c r="L10" s="4">
        <f>Sheet2!B190</f>
        <v>9.7531727115976991E-2</v>
      </c>
      <c r="M10" s="4">
        <f>Sheet2!B208</f>
        <v>9.7099446440938764E-2</v>
      </c>
      <c r="N10" s="4">
        <f>Sheet2!B226</f>
        <v>9.6669739775049515E-2</v>
      </c>
      <c r="O10" s="4">
        <f>Sheet2!B244</f>
        <v>9.6242589822997354E-2</v>
      </c>
    </row>
    <row r="11" spans="1:15">
      <c r="A11" s="14" t="s">
        <v>18</v>
      </c>
      <c r="B11" s="4">
        <f>Sheet2!B11</f>
        <v>1.2E-2</v>
      </c>
      <c r="C11" s="4">
        <f>Sheet2!B29</f>
        <v>1.2E-2</v>
      </c>
      <c r="D11" s="4">
        <f>Sheet2!B47</f>
        <v>1.2E-2</v>
      </c>
      <c r="E11" s="4">
        <f>Sheet2!B65</f>
        <v>1.2E-2</v>
      </c>
      <c r="F11" s="4">
        <f>Sheet2!B83</f>
        <v>1.2E-2</v>
      </c>
      <c r="G11" s="4">
        <f>Sheet2!B101</f>
        <v>1.2E-2</v>
      </c>
      <c r="H11" s="4">
        <f>Sheet2!B119</f>
        <v>1.2E-2</v>
      </c>
      <c r="I11" s="4">
        <f>Sheet2!B137</f>
        <v>1.2E-2</v>
      </c>
      <c r="J11" s="4">
        <f>Sheet2!B155</f>
        <v>1.2E-2</v>
      </c>
      <c r="K11" s="4">
        <f>Sheet2!B173</f>
        <v>1.2E-2</v>
      </c>
      <c r="L11" s="4">
        <f>Sheet2!B191</f>
        <v>1.2E-2</v>
      </c>
      <c r="M11" s="4">
        <f>Sheet2!B209</f>
        <v>1.2E-2</v>
      </c>
      <c r="N11" s="4">
        <f>Sheet2!B227</f>
        <v>1.2E-2</v>
      </c>
      <c r="O11" s="4">
        <f>Sheet2!B245</f>
        <v>1.2E-2</v>
      </c>
    </row>
    <row r="12" spans="1:15" s="28" customFormat="1">
      <c r="A12" s="26" t="s">
        <v>10</v>
      </c>
      <c r="B12" s="27">
        <f>Sheet2!B12</f>
        <v>2.2068499999999998E-2</v>
      </c>
      <c r="C12" s="27">
        <f>Sheet2!B30</f>
        <v>2.1988856749999997E-2</v>
      </c>
      <c r="D12" s="27">
        <f>Sheet2!B48</f>
        <v>2.1909691359499994E-2</v>
      </c>
      <c r="E12" s="27">
        <f>Sheet2!B66</f>
        <v>2.1831000602948371E-2</v>
      </c>
      <c r="F12" s="27">
        <f>Sheet2!B84</f>
        <v>2.1752781278017465E-2</v>
      </c>
      <c r="G12" s="27">
        <f>Sheet2!B102</f>
        <v>2.1675030205429425E-2</v>
      </c>
      <c r="H12" s="27">
        <f>Sheet2!B120</f>
        <v>2.1597744228783338E-2</v>
      </c>
      <c r="I12" s="27">
        <f>Sheet2!B138</f>
        <v>2.1520920214383746E-2</v>
      </c>
      <c r="J12" s="27">
        <f>Sheet2!B156</f>
        <v>2.1444555051070485E-2</v>
      </c>
      <c r="K12" s="27">
        <f>Sheet2!B174</f>
        <v>2.1368645650049766E-2</v>
      </c>
      <c r="L12" s="27">
        <f>Sheet2!B192</f>
        <v>2.1293188944726645E-2</v>
      </c>
      <c r="M12" s="27">
        <f>Sheet2!B210</f>
        <v>2.1218181890538767E-2</v>
      </c>
      <c r="N12" s="27">
        <f>Sheet2!B228</f>
        <v>2.1143621464791307E-2</v>
      </c>
      <c r="O12" s="27">
        <f>Sheet2!B246</f>
        <v>2.1069504666493318E-2</v>
      </c>
    </row>
    <row r="13" spans="1:15">
      <c r="A13" s="14" t="s">
        <v>17</v>
      </c>
      <c r="B13" s="4">
        <f>Sheet2!B13</f>
        <v>3.4271999999999996E-3</v>
      </c>
      <c r="C13" s="4">
        <f>Sheet2!B31</f>
        <v>3.4117775999999997E-3</v>
      </c>
      <c r="D13" s="4">
        <f>Sheet2!B49</f>
        <v>3.3964477343999999E-3</v>
      </c>
      <c r="E13" s="4">
        <f>Sheet2!B67</f>
        <v>3.3812097785927996E-3</v>
      </c>
      <c r="F13" s="4">
        <f>Sheet2!B85</f>
        <v>3.3660631124683713E-3</v>
      </c>
      <c r="G13" s="4">
        <f>Sheet2!B103</f>
        <v>3.3510071203801299E-3</v>
      </c>
      <c r="H13" s="4">
        <f>Sheet2!B121</f>
        <v>3.3360411911114644E-3</v>
      </c>
      <c r="I13" s="4">
        <f>Sheet2!B139</f>
        <v>3.3211647178425286E-3</v>
      </c>
      <c r="J13" s="4">
        <f>Sheet2!B157</f>
        <v>3.3063770981172852E-3</v>
      </c>
      <c r="K13" s="4">
        <f>Sheet2!B175</f>
        <v>3.2916777338108066E-3</v>
      </c>
      <c r="L13" s="4">
        <f>Sheet2!B193</f>
        <v>3.2770660310968269E-3</v>
      </c>
      <c r="M13" s="4">
        <f>Sheet2!B211</f>
        <v>3.2625414004155422E-3</v>
      </c>
      <c r="N13" s="4">
        <f>Sheet2!B229</f>
        <v>3.2481032564416635E-3</v>
      </c>
      <c r="O13" s="4">
        <f>Sheet2!B247</f>
        <v>3.2337510180527108E-3</v>
      </c>
    </row>
    <row r="14" spans="1:15">
      <c r="A14" s="14" t="s">
        <v>14</v>
      </c>
      <c r="B14" s="4">
        <f>Sheet2!B14</f>
        <v>1E-3</v>
      </c>
      <c r="C14" s="4">
        <f>Sheet2!B32</f>
        <v>1E-3</v>
      </c>
      <c r="D14" s="4">
        <f>Sheet2!B50</f>
        <v>1E-3</v>
      </c>
      <c r="E14" s="4">
        <f>Sheet2!B68</f>
        <v>1E-3</v>
      </c>
      <c r="F14" s="4">
        <f>Sheet2!B86</f>
        <v>1E-3</v>
      </c>
      <c r="G14" s="4">
        <f>Sheet2!B104</f>
        <v>1E-3</v>
      </c>
      <c r="H14" s="4">
        <f>Sheet2!B122</f>
        <v>1E-3</v>
      </c>
      <c r="I14" s="4">
        <f>Sheet2!B140</f>
        <v>1E-3</v>
      </c>
      <c r="J14" s="4">
        <f>Sheet2!B158</f>
        <v>1E-3</v>
      </c>
      <c r="K14" s="4">
        <f>Sheet2!B176</f>
        <v>1E-3</v>
      </c>
      <c r="L14" s="4">
        <f>Sheet2!B194</f>
        <v>1E-3</v>
      </c>
      <c r="M14" s="4">
        <f>Sheet2!B212</f>
        <v>1E-3</v>
      </c>
      <c r="N14" s="4">
        <f>Sheet2!B230</f>
        <v>1E-3</v>
      </c>
      <c r="O14" s="4">
        <f>Sheet2!B248</f>
        <v>1E-3</v>
      </c>
    </row>
    <row r="15" spans="1:15">
      <c r="A15" s="14" t="s">
        <v>15</v>
      </c>
      <c r="B15" s="4">
        <f>Sheet2!B15</f>
        <v>1E-4</v>
      </c>
      <c r="C15" s="4">
        <f>Sheet2!B33</f>
        <v>1E-4</v>
      </c>
      <c r="D15" s="4">
        <f>Sheet2!B51</f>
        <v>1E-4</v>
      </c>
      <c r="E15" s="4">
        <f>Sheet2!B69</f>
        <v>1E-4</v>
      </c>
      <c r="F15" s="4">
        <f>Sheet2!B87</f>
        <v>1E-4</v>
      </c>
      <c r="G15" s="4">
        <f>Sheet2!B105</f>
        <v>1E-4</v>
      </c>
      <c r="H15" s="4">
        <f>Sheet2!B123</f>
        <v>1E-4</v>
      </c>
      <c r="I15" s="4">
        <f>Sheet2!B141</f>
        <v>1E-4</v>
      </c>
      <c r="J15" s="4">
        <f>Sheet2!B159</f>
        <v>1E-4</v>
      </c>
      <c r="K15" s="4">
        <f>Sheet2!B177</f>
        <v>1E-4</v>
      </c>
      <c r="L15" s="4">
        <f>Sheet2!B195</f>
        <v>1E-4</v>
      </c>
      <c r="M15" s="4">
        <f>Sheet2!B213</f>
        <v>1E-4</v>
      </c>
      <c r="N15" s="4">
        <f>Sheet2!B231</f>
        <v>1E-4</v>
      </c>
      <c r="O15" s="4">
        <f>Sheet2!B249</f>
        <v>1E-4</v>
      </c>
    </row>
    <row r="16" spans="1:15">
      <c r="A16" s="14" t="s">
        <v>16</v>
      </c>
      <c r="B16" s="4">
        <f>Sheet2!B16</f>
        <v>1E-3</v>
      </c>
      <c r="C16" s="4">
        <f>Sheet2!B34</f>
        <v>1E-3</v>
      </c>
      <c r="D16" s="4">
        <f>Sheet2!B52</f>
        <v>1E-3</v>
      </c>
      <c r="E16" s="4">
        <f>Sheet2!B70</f>
        <v>1E-3</v>
      </c>
      <c r="F16" s="4">
        <f>Sheet2!B88</f>
        <v>1E-3</v>
      </c>
      <c r="G16" s="4">
        <f>Sheet2!B106</f>
        <v>1E-3</v>
      </c>
      <c r="H16" s="4">
        <f>Sheet2!B124</f>
        <v>1E-3</v>
      </c>
      <c r="I16" s="4">
        <f>Sheet2!B142</f>
        <v>1E-3</v>
      </c>
      <c r="J16" s="4">
        <f>Sheet2!B160</f>
        <v>1E-3</v>
      </c>
      <c r="K16" s="4">
        <f>Sheet2!B178</f>
        <v>1E-3</v>
      </c>
      <c r="L16" s="4">
        <f>Sheet2!B196</f>
        <v>1E-3</v>
      </c>
      <c r="M16" s="4">
        <f>Sheet2!B214</f>
        <v>1E-3</v>
      </c>
      <c r="N16" s="4">
        <f>Sheet2!B232</f>
        <v>1E-3</v>
      </c>
      <c r="O16" s="4">
        <f>Sheet2!B250</f>
        <v>1E-3</v>
      </c>
    </row>
    <row r="17" spans="1:15">
      <c r="A17" s="19" t="s">
        <v>11</v>
      </c>
      <c r="B17" s="8">
        <f>Sheet2!B17</f>
        <v>9.9042999999999978E-3</v>
      </c>
      <c r="C17" s="8">
        <f>Sheet2!B35</f>
        <v>9.5403656500000003E-3</v>
      </c>
      <c r="D17" s="8">
        <f>Sheet2!B53</f>
        <v>9.1786149061000091E-3</v>
      </c>
      <c r="E17" s="8">
        <f>Sheet2!B71</f>
        <v>8.8190330289588184E-3</v>
      </c>
      <c r="F17" s="8">
        <f>Sheet2!B89</f>
        <v>8.4616053853585546E-3</v>
      </c>
      <c r="G17" s="8">
        <f>Sheet2!B107</f>
        <v>8.1063174474086189E-3</v>
      </c>
      <c r="H17" s="8">
        <f>Sheet2!B125</f>
        <v>7.7531547917559229E-3</v>
      </c>
      <c r="I17" s="8">
        <f>Sheet2!B143</f>
        <v>7.4021030988013631E-3</v>
      </c>
      <c r="J17" s="8">
        <f>Sheet2!B161</f>
        <v>7.0531481519219147E-3</v>
      </c>
      <c r="K17" s="8">
        <f>Sheet2!B179</f>
        <v>6.7062758366991521E-3</v>
      </c>
      <c r="L17" s="8">
        <f>Sheet2!B197</f>
        <v>6.3614721401535138E-3</v>
      </c>
      <c r="M17" s="8">
        <f>Sheet2!B215</f>
        <v>6.0187231499844521E-3</v>
      </c>
      <c r="N17" s="8">
        <f>Sheet2!B233</f>
        <v>5.67801505381655E-3</v>
      </c>
      <c r="O17" s="8">
        <f>Sheet2!B251</f>
        <v>5.339334138451321E-3</v>
      </c>
    </row>
    <row r="18" spans="1:15" ht="14.25" thickBot="1">
      <c r="A18" s="20" t="s">
        <v>12</v>
      </c>
      <c r="B18" s="25">
        <f>Sheet2!B18</f>
        <v>5.2499999999999998E-2</v>
      </c>
      <c r="C18" s="25">
        <f>Sheet2!B36</f>
        <v>5.2499999999999998E-2</v>
      </c>
      <c r="D18" s="25">
        <f>Sheet2!B54</f>
        <v>5.2499999999999998E-2</v>
      </c>
      <c r="E18" s="25">
        <f>Sheet2!B72</f>
        <v>5.2499999999999998E-2</v>
      </c>
      <c r="F18" s="25">
        <f>Sheet2!B90</f>
        <v>5.2499999999999998E-2</v>
      </c>
      <c r="G18" s="25">
        <f>Sheet2!B108</f>
        <v>5.2499999999999998E-2</v>
      </c>
      <c r="H18" s="25">
        <f>Sheet2!B126</f>
        <v>5.2499999999999998E-2</v>
      </c>
      <c r="I18" s="25">
        <f>Sheet2!B144</f>
        <v>5.2499999999999998E-2</v>
      </c>
      <c r="J18" s="25">
        <f>Sheet2!B162</f>
        <v>5.2499999999999998E-2</v>
      </c>
      <c r="K18" s="25">
        <f>Sheet2!B180</f>
        <v>5.2499999999999998E-2</v>
      </c>
      <c r="L18" s="25">
        <f>Sheet2!B198</f>
        <v>5.2499999999999998E-2</v>
      </c>
      <c r="M18" s="25">
        <f>Sheet2!B216</f>
        <v>5.2499999999999998E-2</v>
      </c>
      <c r="N18" s="25">
        <f>Sheet2!B234</f>
        <v>5.2499999999999998E-2</v>
      </c>
      <c r="O18" s="25">
        <f>Sheet2!B252</f>
        <v>5.2499999999999998E-2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8"/>
  <sheetViews>
    <sheetView topLeftCell="A245" zoomScale="85" zoomScaleNormal="85" workbookViewId="0">
      <selection activeCell="B270" sqref="B270"/>
    </sheetView>
  </sheetViews>
  <sheetFormatPr defaultRowHeight="13.5"/>
  <cols>
    <col min="1" max="1" width="22.5" bestFit="1" customWidth="1"/>
    <col min="2" max="2" width="21.625" bestFit="1" customWidth="1"/>
  </cols>
  <sheetData>
    <row r="1" spans="1:34" s="11" customFormat="1">
      <c r="A1" s="9" t="s">
        <v>4</v>
      </c>
      <c r="B1" s="10">
        <f>15*30</f>
        <v>450</v>
      </c>
    </row>
    <row r="2" spans="1:34" s="13" customFormat="1">
      <c r="A2" s="12" t="s">
        <v>13</v>
      </c>
      <c r="B2" s="1">
        <v>1</v>
      </c>
    </row>
    <row r="3" spans="1:34" s="13" customFormat="1">
      <c r="A3" s="14" t="s">
        <v>7</v>
      </c>
      <c r="B3" s="6">
        <f>B1/B2</f>
        <v>450</v>
      </c>
    </row>
    <row r="4" spans="1:34" s="13" customFormat="1">
      <c r="A4" s="14" t="s">
        <v>8</v>
      </c>
      <c r="B4" s="2">
        <f>SUM(D9:AH9)</f>
        <v>8.9999999999999993E-3</v>
      </c>
    </row>
    <row r="5" spans="1:34" s="13" customFormat="1">
      <c r="A5" s="14" t="s">
        <v>9</v>
      </c>
      <c r="B5" s="2">
        <f>1+B4*B3</f>
        <v>5.05</v>
      </c>
    </row>
    <row r="6" spans="1:34" s="13" customFormat="1">
      <c r="A6" s="15" t="s">
        <v>6</v>
      </c>
      <c r="B6" s="3">
        <v>4.3699999999999998E-3</v>
      </c>
    </row>
    <row r="7" spans="1:34" s="13" customFormat="1">
      <c r="A7" s="15" t="s">
        <v>0</v>
      </c>
      <c r="B7" s="3">
        <v>8.9999999999999993E-3</v>
      </c>
      <c r="D7" s="13">
        <v>0</v>
      </c>
      <c r="E7" s="13">
        <v>1</v>
      </c>
      <c r="F7" s="13">
        <v>2</v>
      </c>
      <c r="G7" s="13">
        <v>3</v>
      </c>
      <c r="H7" s="13">
        <v>4</v>
      </c>
      <c r="I7" s="13">
        <v>5</v>
      </c>
      <c r="J7" s="13">
        <v>6</v>
      </c>
      <c r="K7" s="13">
        <v>7</v>
      </c>
      <c r="L7" s="13">
        <v>8</v>
      </c>
      <c r="M7" s="13">
        <v>9</v>
      </c>
      <c r="N7" s="13">
        <v>10</v>
      </c>
      <c r="O7" s="13">
        <v>11</v>
      </c>
      <c r="P7" s="13">
        <v>12</v>
      </c>
      <c r="Q7" s="13">
        <v>13</v>
      </c>
      <c r="R7" s="13">
        <v>14</v>
      </c>
      <c r="S7" s="13">
        <v>15</v>
      </c>
      <c r="T7" s="13">
        <v>16</v>
      </c>
      <c r="U7" s="13">
        <v>17</v>
      </c>
      <c r="V7" s="13">
        <v>18</v>
      </c>
      <c r="W7" s="13">
        <v>19</v>
      </c>
      <c r="X7" s="13">
        <v>20</v>
      </c>
      <c r="Y7" s="13">
        <v>21</v>
      </c>
      <c r="Z7" s="13">
        <v>22</v>
      </c>
      <c r="AA7" s="13">
        <v>23</v>
      </c>
      <c r="AB7" s="13">
        <v>24</v>
      </c>
      <c r="AC7" s="13">
        <v>25</v>
      </c>
      <c r="AD7" s="13">
        <v>26</v>
      </c>
      <c r="AE7" s="13">
        <v>27</v>
      </c>
      <c r="AF7" s="13">
        <v>28</v>
      </c>
      <c r="AG7" s="13">
        <v>29</v>
      </c>
      <c r="AH7" s="13">
        <v>30</v>
      </c>
    </row>
    <row r="8" spans="1:34" s="13" customFormat="1">
      <c r="A8" s="14" t="s">
        <v>2</v>
      </c>
      <c r="B8" s="4">
        <f>AVERAGEIF(D8:AH8,"&gt;0")</f>
        <v>1</v>
      </c>
      <c r="C8" s="13" t="s">
        <v>1</v>
      </c>
      <c r="D8" s="16">
        <v>1</v>
      </c>
      <c r="E8" s="17" t="str">
        <f>IF(E7&lt;$B2,D8*(1-$B7),"")</f>
        <v/>
      </c>
      <c r="F8" s="17" t="str">
        <f t="shared" ref="F8:AH8" si="0">IF(F7&lt;$B2,E8*(1-$B7),"")</f>
        <v/>
      </c>
      <c r="G8" s="17" t="str">
        <f t="shared" si="0"/>
        <v/>
      </c>
      <c r="H8" s="17" t="str">
        <f t="shared" si="0"/>
        <v/>
      </c>
      <c r="I8" s="17" t="str">
        <f t="shared" si="0"/>
        <v/>
      </c>
      <c r="J8" s="17" t="str">
        <f t="shared" si="0"/>
        <v/>
      </c>
      <c r="K8" s="17" t="str">
        <f t="shared" si="0"/>
        <v/>
      </c>
      <c r="L8" s="17" t="str">
        <f t="shared" si="0"/>
        <v/>
      </c>
      <c r="M8" s="17" t="str">
        <f t="shared" si="0"/>
        <v/>
      </c>
      <c r="N8" s="17" t="str">
        <f t="shared" si="0"/>
        <v/>
      </c>
      <c r="O8" s="17" t="str">
        <f t="shared" si="0"/>
        <v/>
      </c>
      <c r="P8" s="17" t="str">
        <f t="shared" si="0"/>
        <v/>
      </c>
      <c r="Q8" s="17" t="str">
        <f t="shared" si="0"/>
        <v/>
      </c>
      <c r="R8" s="17" t="str">
        <f t="shared" si="0"/>
        <v/>
      </c>
      <c r="S8" s="17" t="str">
        <f t="shared" si="0"/>
        <v/>
      </c>
      <c r="T8" s="17" t="str">
        <f t="shared" si="0"/>
        <v/>
      </c>
      <c r="U8" s="17" t="str">
        <f t="shared" si="0"/>
        <v/>
      </c>
      <c r="V8" s="17" t="str">
        <f t="shared" si="0"/>
        <v/>
      </c>
      <c r="W8" s="17" t="str">
        <f t="shared" si="0"/>
        <v/>
      </c>
      <c r="X8" s="17" t="str">
        <f t="shared" si="0"/>
        <v/>
      </c>
      <c r="Y8" s="17" t="str">
        <f t="shared" si="0"/>
        <v/>
      </c>
      <c r="Z8" s="17" t="str">
        <f t="shared" si="0"/>
        <v/>
      </c>
      <c r="AA8" s="17" t="str">
        <f t="shared" si="0"/>
        <v/>
      </c>
      <c r="AB8" s="17" t="str">
        <f t="shared" si="0"/>
        <v/>
      </c>
      <c r="AC8" s="17" t="str">
        <f t="shared" si="0"/>
        <v/>
      </c>
      <c r="AD8" s="17" t="str">
        <f t="shared" si="0"/>
        <v/>
      </c>
      <c r="AE8" s="17" t="str">
        <f t="shared" si="0"/>
        <v/>
      </c>
      <c r="AF8" s="17" t="str">
        <f t="shared" si="0"/>
        <v/>
      </c>
      <c r="AG8" s="17" t="str">
        <f t="shared" si="0"/>
        <v/>
      </c>
      <c r="AH8" s="17" t="str">
        <f t="shared" si="0"/>
        <v/>
      </c>
    </row>
    <row r="9" spans="1:34" s="13" customFormat="1">
      <c r="A9" s="18" t="s">
        <v>3</v>
      </c>
      <c r="B9" s="5">
        <v>0.10199999999999999</v>
      </c>
      <c r="C9" s="13" t="s">
        <v>19</v>
      </c>
      <c r="D9" s="29">
        <f t="shared" ref="D9:AH9" si="1">IF(ISNUMBER(D8),D8*$B7,"")</f>
        <v>8.9999999999999993E-3</v>
      </c>
      <c r="E9" s="29" t="str">
        <f t="shared" si="1"/>
        <v/>
      </c>
      <c r="F9" s="29" t="str">
        <f t="shared" si="1"/>
        <v/>
      </c>
      <c r="G9" s="29" t="str">
        <f t="shared" si="1"/>
        <v/>
      </c>
      <c r="H9" s="29" t="str">
        <f t="shared" si="1"/>
        <v/>
      </c>
      <c r="I9" s="29" t="str">
        <f t="shared" si="1"/>
        <v/>
      </c>
      <c r="J9" s="29" t="str">
        <f t="shared" si="1"/>
        <v/>
      </c>
      <c r="K9" s="29" t="str">
        <f t="shared" si="1"/>
        <v/>
      </c>
      <c r="L9" s="29" t="str">
        <f t="shared" si="1"/>
        <v/>
      </c>
      <c r="M9" s="29" t="str">
        <f t="shared" si="1"/>
        <v/>
      </c>
      <c r="N9" s="29" t="str">
        <f t="shared" si="1"/>
        <v/>
      </c>
      <c r="O9" s="29" t="str">
        <f t="shared" si="1"/>
        <v/>
      </c>
      <c r="P9" s="29" t="str">
        <f t="shared" si="1"/>
        <v/>
      </c>
      <c r="Q9" s="29" t="str">
        <f t="shared" si="1"/>
        <v/>
      </c>
      <c r="R9" s="29" t="str">
        <f t="shared" si="1"/>
        <v/>
      </c>
      <c r="S9" s="29" t="str">
        <f t="shared" si="1"/>
        <v/>
      </c>
      <c r="T9" s="29" t="str">
        <f t="shared" si="1"/>
        <v/>
      </c>
      <c r="U9" s="29" t="str">
        <f t="shared" si="1"/>
        <v/>
      </c>
      <c r="V9" s="29" t="str">
        <f t="shared" si="1"/>
        <v/>
      </c>
      <c r="W9" s="29" t="str">
        <f t="shared" si="1"/>
        <v/>
      </c>
      <c r="X9" s="29" t="str">
        <f t="shared" si="1"/>
        <v/>
      </c>
      <c r="Y9" s="29" t="str">
        <f t="shared" si="1"/>
        <v/>
      </c>
      <c r="Z9" s="29" t="str">
        <f t="shared" si="1"/>
        <v/>
      </c>
      <c r="AA9" s="29" t="str">
        <f t="shared" si="1"/>
        <v/>
      </c>
      <c r="AB9" s="29" t="str">
        <f t="shared" si="1"/>
        <v/>
      </c>
      <c r="AC9" s="29" t="str">
        <f t="shared" si="1"/>
        <v/>
      </c>
      <c r="AD9" s="29" t="str">
        <f t="shared" si="1"/>
        <v/>
      </c>
      <c r="AE9" s="29" t="str">
        <f t="shared" si="1"/>
        <v/>
      </c>
      <c r="AF9" s="29" t="str">
        <f t="shared" si="1"/>
        <v/>
      </c>
      <c r="AG9" s="29" t="str">
        <f t="shared" si="1"/>
        <v/>
      </c>
      <c r="AH9" s="29" t="str">
        <f t="shared" si="1"/>
        <v/>
      </c>
    </row>
    <row r="10" spans="1:34" s="13" customFormat="1">
      <c r="A10" s="14" t="s">
        <v>5</v>
      </c>
      <c r="B10" s="4">
        <f>B9*B8</f>
        <v>0.10199999999999999</v>
      </c>
    </row>
    <row r="11" spans="1:34" s="13" customFormat="1">
      <c r="A11" s="14" t="s">
        <v>18</v>
      </c>
      <c r="B11" s="2">
        <v>1.2E-2</v>
      </c>
    </row>
    <row r="12" spans="1:34" s="13" customFormat="1">
      <c r="A12" s="14" t="s">
        <v>10</v>
      </c>
      <c r="B12" s="4">
        <f>B5*B6</f>
        <v>2.2068499999999998E-2</v>
      </c>
    </row>
    <row r="13" spans="1:34" s="13" customFormat="1">
      <c r="A13" s="14" t="s">
        <v>17</v>
      </c>
      <c r="B13" s="7">
        <f>B10*(3%+3%*12%)</f>
        <v>3.4271999999999996E-3</v>
      </c>
    </row>
    <row r="14" spans="1:34" s="13" customFormat="1">
      <c r="A14" s="14" t="s">
        <v>14</v>
      </c>
      <c r="B14" s="4">
        <v>1E-3</v>
      </c>
    </row>
    <row r="15" spans="1:34" s="13" customFormat="1">
      <c r="A15" s="14" t="s">
        <v>15</v>
      </c>
      <c r="B15" s="4">
        <v>1E-4</v>
      </c>
    </row>
    <row r="16" spans="1:34" s="13" customFormat="1">
      <c r="A16" s="14" t="s">
        <v>16</v>
      </c>
      <c r="B16" s="4">
        <v>1E-3</v>
      </c>
    </row>
    <row r="17" spans="1:34" s="13" customFormat="1">
      <c r="A17" s="19" t="s">
        <v>11</v>
      </c>
      <c r="B17" s="8">
        <f>B10-B11-B12-B13-B14-B15-B16-B18</f>
        <v>9.9042999999999978E-3</v>
      </c>
    </row>
    <row r="18" spans="1:34" s="22" customFormat="1" ht="14.25" thickBot="1">
      <c r="A18" s="20" t="s">
        <v>12</v>
      </c>
      <c r="B18" s="21">
        <v>5.2499999999999998E-2</v>
      </c>
    </row>
    <row r="19" spans="1:34" s="11" customFormat="1">
      <c r="A19" s="9" t="s">
        <v>4</v>
      </c>
      <c r="B19" s="10">
        <f>15*30</f>
        <v>450</v>
      </c>
    </row>
    <row r="20" spans="1:34" s="13" customFormat="1">
      <c r="A20" s="12" t="s">
        <v>13</v>
      </c>
      <c r="B20" s="1">
        <f>B2+1</f>
        <v>2</v>
      </c>
    </row>
    <row r="21" spans="1:34" s="13" customFormat="1">
      <c r="A21" s="14" t="s">
        <v>7</v>
      </c>
      <c r="B21" s="6">
        <f>B19/B20</f>
        <v>225</v>
      </c>
    </row>
    <row r="22" spans="1:34" s="13" customFormat="1">
      <c r="A22" s="14" t="s">
        <v>8</v>
      </c>
      <c r="B22" s="2">
        <f>SUM(D27:AH27)</f>
        <v>1.7918999999999997E-2</v>
      </c>
    </row>
    <row r="23" spans="1:34" s="13" customFormat="1">
      <c r="A23" s="14" t="s">
        <v>9</v>
      </c>
      <c r="B23" s="2">
        <f>1+B22*B21</f>
        <v>5.0317749999999997</v>
      </c>
    </row>
    <row r="24" spans="1:34" s="13" customFormat="1">
      <c r="A24" s="15" t="s">
        <v>6</v>
      </c>
      <c r="B24" s="3">
        <v>4.3699999999999998E-3</v>
      </c>
    </row>
    <row r="25" spans="1:34" s="13" customFormat="1">
      <c r="A25" s="15" t="s">
        <v>0</v>
      </c>
      <c r="B25" s="3">
        <v>8.9999999999999993E-3</v>
      </c>
      <c r="D25" s="13">
        <v>0</v>
      </c>
      <c r="E25" s="13">
        <v>1</v>
      </c>
      <c r="F25" s="13">
        <v>2</v>
      </c>
      <c r="G25" s="13">
        <v>3</v>
      </c>
      <c r="H25" s="13">
        <v>4</v>
      </c>
      <c r="I25" s="13">
        <v>5</v>
      </c>
      <c r="J25" s="13">
        <v>6</v>
      </c>
      <c r="K25" s="13">
        <v>7</v>
      </c>
      <c r="L25" s="13">
        <v>8</v>
      </c>
      <c r="M25" s="13">
        <v>9</v>
      </c>
      <c r="N25" s="13">
        <v>10</v>
      </c>
      <c r="O25" s="13">
        <v>11</v>
      </c>
      <c r="P25" s="13">
        <v>12</v>
      </c>
      <c r="Q25" s="13">
        <v>13</v>
      </c>
      <c r="R25" s="13">
        <v>14</v>
      </c>
      <c r="S25" s="13">
        <v>15</v>
      </c>
      <c r="T25" s="13">
        <v>16</v>
      </c>
      <c r="U25" s="13">
        <v>17</v>
      </c>
      <c r="V25" s="13">
        <v>18</v>
      </c>
      <c r="W25" s="13">
        <v>19</v>
      </c>
      <c r="X25" s="13">
        <v>20</v>
      </c>
      <c r="Y25" s="13">
        <v>21</v>
      </c>
      <c r="Z25" s="13">
        <v>22</v>
      </c>
      <c r="AA25" s="13">
        <v>23</v>
      </c>
      <c r="AB25" s="13">
        <v>24</v>
      </c>
      <c r="AC25" s="13">
        <v>25</v>
      </c>
      <c r="AD25" s="13">
        <v>26</v>
      </c>
      <c r="AE25" s="13">
        <v>27</v>
      </c>
      <c r="AF25" s="13">
        <v>28</v>
      </c>
      <c r="AG25" s="13">
        <v>29</v>
      </c>
      <c r="AH25" s="13">
        <v>30</v>
      </c>
    </row>
    <row r="26" spans="1:34" s="13" customFormat="1">
      <c r="A26" s="14" t="s">
        <v>2</v>
      </c>
      <c r="B26" s="4">
        <f>AVERAGEIF(D26:AH26,"&gt;0")</f>
        <v>0.99550000000000005</v>
      </c>
      <c r="C26" s="13" t="s">
        <v>1</v>
      </c>
      <c r="D26" s="16">
        <v>1</v>
      </c>
      <c r="E26" s="17">
        <f>IF(E25&lt;$B20,D26*(1-$B25),"")</f>
        <v>0.99099999999999999</v>
      </c>
      <c r="F26" s="17" t="str">
        <f t="shared" ref="F26" si="2">IF(F25&lt;$B20,E26*(1-$B25),"")</f>
        <v/>
      </c>
      <c r="G26" s="17" t="str">
        <f t="shared" ref="G26" si="3">IF(G25&lt;$B20,F26*(1-$B25),"")</f>
        <v/>
      </c>
      <c r="H26" s="17" t="str">
        <f t="shared" ref="H26" si="4">IF(H25&lt;$B20,G26*(1-$B25),"")</f>
        <v/>
      </c>
      <c r="I26" s="17" t="str">
        <f t="shared" ref="I26" si="5">IF(I25&lt;$B20,H26*(1-$B25),"")</f>
        <v/>
      </c>
      <c r="J26" s="17" t="str">
        <f t="shared" ref="J26" si="6">IF(J25&lt;$B20,I26*(1-$B25),"")</f>
        <v/>
      </c>
      <c r="K26" s="17" t="str">
        <f t="shared" ref="K26" si="7">IF(K25&lt;$B20,J26*(1-$B25),"")</f>
        <v/>
      </c>
      <c r="L26" s="17" t="str">
        <f t="shared" ref="L26" si="8">IF(L25&lt;$B20,K26*(1-$B25),"")</f>
        <v/>
      </c>
      <c r="M26" s="17" t="str">
        <f t="shared" ref="M26" si="9">IF(M25&lt;$B20,L26*(1-$B25),"")</f>
        <v/>
      </c>
      <c r="N26" s="17" t="str">
        <f t="shared" ref="N26" si="10">IF(N25&lt;$B20,M26*(1-$B25),"")</f>
        <v/>
      </c>
      <c r="O26" s="17" t="str">
        <f t="shared" ref="O26" si="11">IF(O25&lt;$B20,N26*(1-$B25),"")</f>
        <v/>
      </c>
      <c r="P26" s="17" t="str">
        <f t="shared" ref="P26" si="12">IF(P25&lt;$B20,O26*(1-$B25),"")</f>
        <v/>
      </c>
      <c r="Q26" s="17" t="str">
        <f t="shared" ref="Q26" si="13">IF(Q25&lt;$B20,P26*(1-$B25),"")</f>
        <v/>
      </c>
      <c r="R26" s="17" t="str">
        <f t="shared" ref="R26" si="14">IF(R25&lt;$B20,Q26*(1-$B25),"")</f>
        <v/>
      </c>
      <c r="S26" s="17" t="str">
        <f t="shared" ref="S26" si="15">IF(S25&lt;$B20,R26*(1-$B25),"")</f>
        <v/>
      </c>
      <c r="T26" s="17" t="str">
        <f t="shared" ref="T26" si="16">IF(T25&lt;$B20,S26*(1-$B25),"")</f>
        <v/>
      </c>
      <c r="U26" s="17" t="str">
        <f t="shared" ref="U26" si="17">IF(U25&lt;$B20,T26*(1-$B25),"")</f>
        <v/>
      </c>
      <c r="V26" s="17" t="str">
        <f t="shared" ref="V26" si="18">IF(V25&lt;$B20,U26*(1-$B25),"")</f>
        <v/>
      </c>
      <c r="W26" s="17" t="str">
        <f t="shared" ref="W26" si="19">IF(W25&lt;$B20,V26*(1-$B25),"")</f>
        <v/>
      </c>
      <c r="X26" s="17" t="str">
        <f t="shared" ref="X26" si="20">IF(X25&lt;$B20,W26*(1-$B25),"")</f>
        <v/>
      </c>
      <c r="Y26" s="17" t="str">
        <f t="shared" ref="Y26" si="21">IF(Y25&lt;$B20,X26*(1-$B25),"")</f>
        <v/>
      </c>
      <c r="Z26" s="17" t="str">
        <f t="shared" ref="Z26" si="22">IF(Z25&lt;$B20,Y26*(1-$B25),"")</f>
        <v/>
      </c>
      <c r="AA26" s="17" t="str">
        <f t="shared" ref="AA26" si="23">IF(AA25&lt;$B20,Z26*(1-$B25),"")</f>
        <v/>
      </c>
      <c r="AB26" s="17" t="str">
        <f t="shared" ref="AB26" si="24">IF(AB25&lt;$B20,AA26*(1-$B25),"")</f>
        <v/>
      </c>
      <c r="AC26" s="17" t="str">
        <f t="shared" ref="AC26" si="25">IF(AC25&lt;$B20,AB26*(1-$B25),"")</f>
        <v/>
      </c>
      <c r="AD26" s="17" t="str">
        <f t="shared" ref="AD26" si="26">IF(AD25&lt;$B20,AC26*(1-$B25),"")</f>
        <v/>
      </c>
      <c r="AE26" s="17" t="str">
        <f t="shared" ref="AE26" si="27">IF(AE25&lt;$B20,AD26*(1-$B25),"")</f>
        <v/>
      </c>
      <c r="AF26" s="17" t="str">
        <f t="shared" ref="AF26" si="28">IF(AF25&lt;$B20,AE26*(1-$B25),"")</f>
        <v/>
      </c>
      <c r="AG26" s="17" t="str">
        <f t="shared" ref="AG26" si="29">IF(AG25&lt;$B20,AF26*(1-$B25),"")</f>
        <v/>
      </c>
      <c r="AH26" s="17" t="str">
        <f t="shared" ref="AH26" si="30">IF(AH25&lt;$B20,AG26*(1-$B25),"")</f>
        <v/>
      </c>
    </row>
    <row r="27" spans="1:34" s="13" customFormat="1">
      <c r="A27" s="18" t="s">
        <v>3</v>
      </c>
      <c r="B27" s="5">
        <v>0.10199999999999999</v>
      </c>
      <c r="C27" s="13" t="s">
        <v>19</v>
      </c>
      <c r="D27" s="29">
        <f t="shared" ref="D27" si="31">IF(ISNUMBER(D26),D26*$B25,"")</f>
        <v>8.9999999999999993E-3</v>
      </c>
      <c r="E27" s="29">
        <f t="shared" ref="E27" si="32">IF(ISNUMBER(E26),E26*$B25,"")</f>
        <v>8.9189999999999998E-3</v>
      </c>
      <c r="F27" s="29" t="str">
        <f t="shared" ref="F27" si="33">IF(ISNUMBER(F26),F26*$B25,"")</f>
        <v/>
      </c>
      <c r="G27" s="29" t="str">
        <f t="shared" ref="G27" si="34">IF(ISNUMBER(G26),G26*$B25,"")</f>
        <v/>
      </c>
      <c r="H27" s="29" t="str">
        <f t="shared" ref="H27" si="35">IF(ISNUMBER(H26),H26*$B25,"")</f>
        <v/>
      </c>
      <c r="I27" s="29" t="str">
        <f t="shared" ref="I27" si="36">IF(ISNUMBER(I26),I26*$B25,"")</f>
        <v/>
      </c>
      <c r="J27" s="29" t="str">
        <f t="shared" ref="J27" si="37">IF(ISNUMBER(J26),J26*$B25,"")</f>
        <v/>
      </c>
      <c r="K27" s="29" t="str">
        <f t="shared" ref="K27" si="38">IF(ISNUMBER(K26),K26*$B25,"")</f>
        <v/>
      </c>
      <c r="L27" s="29" t="str">
        <f t="shared" ref="L27" si="39">IF(ISNUMBER(L26),L26*$B25,"")</f>
        <v/>
      </c>
      <c r="M27" s="29" t="str">
        <f t="shared" ref="M27" si="40">IF(ISNUMBER(M26),M26*$B25,"")</f>
        <v/>
      </c>
      <c r="N27" s="29" t="str">
        <f t="shared" ref="N27" si="41">IF(ISNUMBER(N26),N26*$B25,"")</f>
        <v/>
      </c>
      <c r="O27" s="29" t="str">
        <f t="shared" ref="O27" si="42">IF(ISNUMBER(O26),O26*$B25,"")</f>
        <v/>
      </c>
      <c r="P27" s="29" t="str">
        <f t="shared" ref="P27" si="43">IF(ISNUMBER(P26),P26*$B25,"")</f>
        <v/>
      </c>
      <c r="Q27" s="29" t="str">
        <f t="shared" ref="Q27" si="44">IF(ISNUMBER(Q26),Q26*$B25,"")</f>
        <v/>
      </c>
      <c r="R27" s="29" t="str">
        <f t="shared" ref="R27" si="45">IF(ISNUMBER(R26),R26*$B25,"")</f>
        <v/>
      </c>
      <c r="S27" s="29" t="str">
        <f t="shared" ref="S27" si="46">IF(ISNUMBER(S26),S26*$B25,"")</f>
        <v/>
      </c>
      <c r="T27" s="29" t="str">
        <f t="shared" ref="T27" si="47">IF(ISNUMBER(T26),T26*$B25,"")</f>
        <v/>
      </c>
      <c r="U27" s="29" t="str">
        <f t="shared" ref="U27" si="48">IF(ISNUMBER(U26),U26*$B25,"")</f>
        <v/>
      </c>
      <c r="V27" s="29" t="str">
        <f t="shared" ref="V27" si="49">IF(ISNUMBER(V26),V26*$B25,"")</f>
        <v/>
      </c>
      <c r="W27" s="29" t="str">
        <f t="shared" ref="W27" si="50">IF(ISNUMBER(W26),W26*$B25,"")</f>
        <v/>
      </c>
      <c r="X27" s="29" t="str">
        <f t="shared" ref="X27" si="51">IF(ISNUMBER(X26),X26*$B25,"")</f>
        <v/>
      </c>
      <c r="Y27" s="29" t="str">
        <f t="shared" ref="Y27" si="52">IF(ISNUMBER(Y26),Y26*$B25,"")</f>
        <v/>
      </c>
      <c r="Z27" s="29" t="str">
        <f t="shared" ref="Z27" si="53">IF(ISNUMBER(Z26),Z26*$B25,"")</f>
        <v/>
      </c>
      <c r="AA27" s="29" t="str">
        <f t="shared" ref="AA27" si="54">IF(ISNUMBER(AA26),AA26*$B25,"")</f>
        <v/>
      </c>
      <c r="AB27" s="29" t="str">
        <f t="shared" ref="AB27" si="55">IF(ISNUMBER(AB26),AB26*$B25,"")</f>
        <v/>
      </c>
      <c r="AC27" s="29" t="str">
        <f t="shared" ref="AC27" si="56">IF(ISNUMBER(AC26),AC26*$B25,"")</f>
        <v/>
      </c>
      <c r="AD27" s="29" t="str">
        <f t="shared" ref="AD27" si="57">IF(ISNUMBER(AD26),AD26*$B25,"")</f>
        <v/>
      </c>
      <c r="AE27" s="29" t="str">
        <f t="shared" ref="AE27" si="58">IF(ISNUMBER(AE26),AE26*$B25,"")</f>
        <v/>
      </c>
      <c r="AF27" s="29" t="str">
        <f t="shared" ref="AF27" si="59">IF(ISNUMBER(AF26),AF26*$B25,"")</f>
        <v/>
      </c>
      <c r="AG27" s="29" t="str">
        <f t="shared" ref="AG27" si="60">IF(ISNUMBER(AG26),AG26*$B25,"")</f>
        <v/>
      </c>
      <c r="AH27" s="29" t="str">
        <f t="shared" ref="AH27" si="61">IF(ISNUMBER(AH26),AH26*$B25,"")</f>
        <v/>
      </c>
    </row>
    <row r="28" spans="1:34" s="13" customFormat="1">
      <c r="A28" s="14" t="s">
        <v>5</v>
      </c>
      <c r="B28" s="4">
        <f>B27*B26</f>
        <v>0.10154099999999999</v>
      </c>
    </row>
    <row r="29" spans="1:34" s="13" customFormat="1">
      <c r="A29" s="14" t="s">
        <v>18</v>
      </c>
      <c r="B29" s="2">
        <v>1.2E-2</v>
      </c>
    </row>
    <row r="30" spans="1:34" s="13" customFormat="1">
      <c r="A30" s="14" t="s">
        <v>10</v>
      </c>
      <c r="B30" s="4">
        <f>B23*B24</f>
        <v>2.1988856749999997E-2</v>
      </c>
    </row>
    <row r="31" spans="1:34" s="13" customFormat="1">
      <c r="A31" s="14" t="s">
        <v>17</v>
      </c>
      <c r="B31" s="7">
        <f>B28*(3%+3%*12%)</f>
        <v>3.4117775999999997E-3</v>
      </c>
    </row>
    <row r="32" spans="1:34" s="13" customFormat="1">
      <c r="A32" s="14" t="s">
        <v>14</v>
      </c>
      <c r="B32" s="4">
        <v>1E-3</v>
      </c>
    </row>
    <row r="33" spans="1:34" s="13" customFormat="1">
      <c r="A33" s="14" t="s">
        <v>15</v>
      </c>
      <c r="B33" s="4">
        <v>1E-4</v>
      </c>
    </row>
    <row r="34" spans="1:34" s="13" customFormat="1">
      <c r="A34" s="14" t="s">
        <v>16</v>
      </c>
      <c r="B34" s="4">
        <v>1E-3</v>
      </c>
    </row>
    <row r="35" spans="1:34" s="13" customFormat="1">
      <c r="A35" s="19" t="s">
        <v>11</v>
      </c>
      <c r="B35" s="8">
        <f>B28-B29-B30-B31-B32-B33-B34-B36</f>
        <v>9.5403656500000003E-3</v>
      </c>
    </row>
    <row r="36" spans="1:34" s="22" customFormat="1" ht="14.25" thickBot="1">
      <c r="A36" s="20" t="s">
        <v>12</v>
      </c>
      <c r="B36" s="21">
        <v>5.2499999999999998E-2</v>
      </c>
    </row>
    <row r="37" spans="1:34" s="11" customFormat="1">
      <c r="A37" s="9" t="s">
        <v>4</v>
      </c>
      <c r="B37" s="10">
        <f>15*30</f>
        <v>450</v>
      </c>
    </row>
    <row r="38" spans="1:34" s="13" customFormat="1">
      <c r="A38" s="12" t="s">
        <v>13</v>
      </c>
      <c r="B38" s="1">
        <f>B20+1</f>
        <v>3</v>
      </c>
    </row>
    <row r="39" spans="1:34" s="13" customFormat="1">
      <c r="A39" s="14" t="s">
        <v>7</v>
      </c>
      <c r="B39" s="6">
        <f>B37/B38</f>
        <v>150</v>
      </c>
    </row>
    <row r="40" spans="1:34" s="13" customFormat="1">
      <c r="A40" s="14" t="s">
        <v>8</v>
      </c>
      <c r="B40" s="2">
        <f>SUM(D45:AH45)</f>
        <v>2.6757728999999997E-2</v>
      </c>
    </row>
    <row r="41" spans="1:34" s="13" customFormat="1">
      <c r="A41" s="14" t="s">
        <v>9</v>
      </c>
      <c r="B41" s="2">
        <f>1+B40*B39</f>
        <v>5.0136593499999993</v>
      </c>
    </row>
    <row r="42" spans="1:34" s="13" customFormat="1">
      <c r="A42" s="15" t="s">
        <v>6</v>
      </c>
      <c r="B42" s="3">
        <v>4.3699999999999998E-3</v>
      </c>
    </row>
    <row r="43" spans="1:34" s="13" customFormat="1">
      <c r="A43" s="15" t="s">
        <v>0</v>
      </c>
      <c r="B43" s="3">
        <v>8.9999999999999993E-3</v>
      </c>
      <c r="D43" s="13">
        <v>0</v>
      </c>
      <c r="E43" s="13">
        <v>1</v>
      </c>
      <c r="F43" s="13">
        <v>2</v>
      </c>
      <c r="G43" s="13">
        <v>3</v>
      </c>
      <c r="H43" s="13">
        <v>4</v>
      </c>
      <c r="I43" s="13">
        <v>5</v>
      </c>
      <c r="J43" s="13">
        <v>6</v>
      </c>
      <c r="K43" s="13">
        <v>7</v>
      </c>
      <c r="L43" s="13">
        <v>8</v>
      </c>
      <c r="M43" s="13">
        <v>9</v>
      </c>
      <c r="N43" s="13">
        <v>10</v>
      </c>
      <c r="O43" s="13">
        <v>11</v>
      </c>
      <c r="P43" s="13">
        <v>12</v>
      </c>
      <c r="Q43" s="13">
        <v>13</v>
      </c>
      <c r="R43" s="13">
        <v>14</v>
      </c>
      <c r="S43" s="13">
        <v>15</v>
      </c>
      <c r="T43" s="13">
        <v>16</v>
      </c>
      <c r="U43" s="13">
        <v>17</v>
      </c>
      <c r="V43" s="13">
        <v>18</v>
      </c>
      <c r="W43" s="13">
        <v>19</v>
      </c>
      <c r="X43" s="13">
        <v>20</v>
      </c>
      <c r="Y43" s="13">
        <v>21</v>
      </c>
      <c r="Z43" s="13">
        <v>22</v>
      </c>
      <c r="AA43" s="13">
        <v>23</v>
      </c>
      <c r="AB43" s="13">
        <v>24</v>
      </c>
      <c r="AC43" s="13">
        <v>25</v>
      </c>
      <c r="AD43" s="13">
        <v>26</v>
      </c>
      <c r="AE43" s="13">
        <v>27</v>
      </c>
      <c r="AF43" s="13">
        <v>28</v>
      </c>
      <c r="AG43" s="13">
        <v>29</v>
      </c>
      <c r="AH43" s="13">
        <v>30</v>
      </c>
    </row>
    <row r="44" spans="1:34" s="13" customFormat="1">
      <c r="A44" s="14" t="s">
        <v>2</v>
      </c>
      <c r="B44" s="4">
        <f>AVERAGEIF(D44:AH44,"&gt;0")</f>
        <v>0.99102699999999999</v>
      </c>
      <c r="C44" s="13" t="s">
        <v>1</v>
      </c>
      <c r="D44" s="16">
        <v>1</v>
      </c>
      <c r="E44" s="17">
        <f>IF(E43&lt;$B38,D44*(1-$B43),"")</f>
        <v>0.99099999999999999</v>
      </c>
      <c r="F44" s="17">
        <f t="shared" ref="F44" si="62">IF(F43&lt;$B38,E44*(1-$B43),"")</f>
        <v>0.98208099999999998</v>
      </c>
      <c r="G44" s="17" t="str">
        <f t="shared" ref="G44" si="63">IF(G43&lt;$B38,F44*(1-$B43),"")</f>
        <v/>
      </c>
      <c r="H44" s="17" t="str">
        <f t="shared" ref="H44" si="64">IF(H43&lt;$B38,G44*(1-$B43),"")</f>
        <v/>
      </c>
      <c r="I44" s="17" t="str">
        <f t="shared" ref="I44" si="65">IF(I43&lt;$B38,H44*(1-$B43),"")</f>
        <v/>
      </c>
      <c r="J44" s="17" t="str">
        <f t="shared" ref="J44" si="66">IF(J43&lt;$B38,I44*(1-$B43),"")</f>
        <v/>
      </c>
      <c r="K44" s="17" t="str">
        <f t="shared" ref="K44" si="67">IF(K43&lt;$B38,J44*(1-$B43),"")</f>
        <v/>
      </c>
      <c r="L44" s="17" t="str">
        <f t="shared" ref="L44" si="68">IF(L43&lt;$B38,K44*(1-$B43),"")</f>
        <v/>
      </c>
      <c r="M44" s="17" t="str">
        <f t="shared" ref="M44" si="69">IF(M43&lt;$B38,L44*(1-$B43),"")</f>
        <v/>
      </c>
      <c r="N44" s="17" t="str">
        <f t="shared" ref="N44" si="70">IF(N43&lt;$B38,M44*(1-$B43),"")</f>
        <v/>
      </c>
      <c r="O44" s="17" t="str">
        <f t="shared" ref="O44" si="71">IF(O43&lt;$B38,N44*(1-$B43),"")</f>
        <v/>
      </c>
      <c r="P44" s="17" t="str">
        <f t="shared" ref="P44" si="72">IF(P43&lt;$B38,O44*(1-$B43),"")</f>
        <v/>
      </c>
      <c r="Q44" s="17" t="str">
        <f t="shared" ref="Q44" si="73">IF(Q43&lt;$B38,P44*(1-$B43),"")</f>
        <v/>
      </c>
      <c r="R44" s="17" t="str">
        <f t="shared" ref="R44" si="74">IF(R43&lt;$B38,Q44*(1-$B43),"")</f>
        <v/>
      </c>
      <c r="S44" s="17" t="str">
        <f t="shared" ref="S44" si="75">IF(S43&lt;$B38,R44*(1-$B43),"")</f>
        <v/>
      </c>
      <c r="T44" s="17" t="str">
        <f t="shared" ref="T44" si="76">IF(T43&lt;$B38,S44*(1-$B43),"")</f>
        <v/>
      </c>
      <c r="U44" s="17" t="str">
        <f t="shared" ref="U44" si="77">IF(U43&lt;$B38,T44*(1-$B43),"")</f>
        <v/>
      </c>
      <c r="V44" s="17" t="str">
        <f t="shared" ref="V44" si="78">IF(V43&lt;$B38,U44*(1-$B43),"")</f>
        <v/>
      </c>
      <c r="W44" s="17" t="str">
        <f t="shared" ref="W44" si="79">IF(W43&lt;$B38,V44*(1-$B43),"")</f>
        <v/>
      </c>
      <c r="X44" s="17" t="str">
        <f t="shared" ref="X44" si="80">IF(X43&lt;$B38,W44*(1-$B43),"")</f>
        <v/>
      </c>
      <c r="Y44" s="17" t="str">
        <f t="shared" ref="Y44" si="81">IF(Y43&lt;$B38,X44*(1-$B43),"")</f>
        <v/>
      </c>
      <c r="Z44" s="17" t="str">
        <f t="shared" ref="Z44" si="82">IF(Z43&lt;$B38,Y44*(1-$B43),"")</f>
        <v/>
      </c>
      <c r="AA44" s="17" t="str">
        <f t="shared" ref="AA44" si="83">IF(AA43&lt;$B38,Z44*(1-$B43),"")</f>
        <v/>
      </c>
      <c r="AB44" s="17" t="str">
        <f t="shared" ref="AB44" si="84">IF(AB43&lt;$B38,AA44*(1-$B43),"")</f>
        <v/>
      </c>
      <c r="AC44" s="17" t="str">
        <f t="shared" ref="AC44" si="85">IF(AC43&lt;$B38,AB44*(1-$B43),"")</f>
        <v/>
      </c>
      <c r="AD44" s="17" t="str">
        <f t="shared" ref="AD44" si="86">IF(AD43&lt;$B38,AC44*(1-$B43),"")</f>
        <v/>
      </c>
      <c r="AE44" s="17" t="str">
        <f t="shared" ref="AE44" si="87">IF(AE43&lt;$B38,AD44*(1-$B43),"")</f>
        <v/>
      </c>
      <c r="AF44" s="17" t="str">
        <f t="shared" ref="AF44" si="88">IF(AF43&lt;$B38,AE44*(1-$B43),"")</f>
        <v/>
      </c>
      <c r="AG44" s="17" t="str">
        <f t="shared" ref="AG44" si="89">IF(AG43&lt;$B38,AF44*(1-$B43),"")</f>
        <v/>
      </c>
      <c r="AH44" s="17" t="str">
        <f t="shared" ref="AH44" si="90">IF(AH43&lt;$B38,AG44*(1-$B43),"")</f>
        <v/>
      </c>
    </row>
    <row r="45" spans="1:34" s="13" customFormat="1">
      <c r="A45" s="18" t="s">
        <v>3</v>
      </c>
      <c r="B45" s="5">
        <v>0.10199999999999999</v>
      </c>
      <c r="C45" s="13" t="s">
        <v>19</v>
      </c>
      <c r="D45" s="29">
        <f t="shared" ref="D45" si="91">IF(ISNUMBER(D44),D44*$B43,"")</f>
        <v>8.9999999999999993E-3</v>
      </c>
      <c r="E45" s="29">
        <f t="shared" ref="E45" si="92">IF(ISNUMBER(E44),E44*$B43,"")</f>
        <v>8.9189999999999998E-3</v>
      </c>
      <c r="F45" s="29">
        <f t="shared" ref="F45" si="93">IF(ISNUMBER(F44),F44*$B43,"")</f>
        <v>8.838729E-3</v>
      </c>
      <c r="G45" s="29" t="str">
        <f t="shared" ref="G45" si="94">IF(ISNUMBER(G44),G44*$B43,"")</f>
        <v/>
      </c>
      <c r="H45" s="29" t="str">
        <f t="shared" ref="H45" si="95">IF(ISNUMBER(H44),H44*$B43,"")</f>
        <v/>
      </c>
      <c r="I45" s="29" t="str">
        <f t="shared" ref="I45" si="96">IF(ISNUMBER(I44),I44*$B43,"")</f>
        <v/>
      </c>
      <c r="J45" s="29" t="str">
        <f t="shared" ref="J45" si="97">IF(ISNUMBER(J44),J44*$B43,"")</f>
        <v/>
      </c>
      <c r="K45" s="29" t="str">
        <f t="shared" ref="K45" si="98">IF(ISNUMBER(K44),K44*$B43,"")</f>
        <v/>
      </c>
      <c r="L45" s="29" t="str">
        <f t="shared" ref="L45" si="99">IF(ISNUMBER(L44),L44*$B43,"")</f>
        <v/>
      </c>
      <c r="M45" s="29" t="str">
        <f t="shared" ref="M45" si="100">IF(ISNUMBER(M44),M44*$B43,"")</f>
        <v/>
      </c>
      <c r="N45" s="29" t="str">
        <f t="shared" ref="N45" si="101">IF(ISNUMBER(N44),N44*$B43,"")</f>
        <v/>
      </c>
      <c r="O45" s="29" t="str">
        <f t="shared" ref="O45" si="102">IF(ISNUMBER(O44),O44*$B43,"")</f>
        <v/>
      </c>
      <c r="P45" s="29" t="str">
        <f t="shared" ref="P45" si="103">IF(ISNUMBER(P44),P44*$B43,"")</f>
        <v/>
      </c>
      <c r="Q45" s="29" t="str">
        <f t="shared" ref="Q45" si="104">IF(ISNUMBER(Q44),Q44*$B43,"")</f>
        <v/>
      </c>
      <c r="R45" s="29" t="str">
        <f t="shared" ref="R45" si="105">IF(ISNUMBER(R44),R44*$B43,"")</f>
        <v/>
      </c>
      <c r="S45" s="29" t="str">
        <f t="shared" ref="S45" si="106">IF(ISNUMBER(S44),S44*$B43,"")</f>
        <v/>
      </c>
      <c r="T45" s="29" t="str">
        <f t="shared" ref="T45" si="107">IF(ISNUMBER(T44),T44*$B43,"")</f>
        <v/>
      </c>
      <c r="U45" s="29" t="str">
        <f t="shared" ref="U45" si="108">IF(ISNUMBER(U44),U44*$B43,"")</f>
        <v/>
      </c>
      <c r="V45" s="29" t="str">
        <f t="shared" ref="V45" si="109">IF(ISNUMBER(V44),V44*$B43,"")</f>
        <v/>
      </c>
      <c r="W45" s="29" t="str">
        <f t="shared" ref="W45" si="110">IF(ISNUMBER(W44),W44*$B43,"")</f>
        <v/>
      </c>
      <c r="X45" s="29" t="str">
        <f t="shared" ref="X45" si="111">IF(ISNUMBER(X44),X44*$B43,"")</f>
        <v/>
      </c>
      <c r="Y45" s="29" t="str">
        <f t="shared" ref="Y45" si="112">IF(ISNUMBER(Y44),Y44*$B43,"")</f>
        <v/>
      </c>
      <c r="Z45" s="29" t="str">
        <f t="shared" ref="Z45" si="113">IF(ISNUMBER(Z44),Z44*$B43,"")</f>
        <v/>
      </c>
      <c r="AA45" s="29" t="str">
        <f t="shared" ref="AA45" si="114">IF(ISNUMBER(AA44),AA44*$B43,"")</f>
        <v/>
      </c>
      <c r="AB45" s="29" t="str">
        <f t="shared" ref="AB45" si="115">IF(ISNUMBER(AB44),AB44*$B43,"")</f>
        <v/>
      </c>
      <c r="AC45" s="29" t="str">
        <f t="shared" ref="AC45" si="116">IF(ISNUMBER(AC44),AC44*$B43,"")</f>
        <v/>
      </c>
      <c r="AD45" s="29" t="str">
        <f t="shared" ref="AD45" si="117">IF(ISNUMBER(AD44),AD44*$B43,"")</f>
        <v/>
      </c>
      <c r="AE45" s="29" t="str">
        <f t="shared" ref="AE45" si="118">IF(ISNUMBER(AE44),AE44*$B43,"")</f>
        <v/>
      </c>
      <c r="AF45" s="29" t="str">
        <f t="shared" ref="AF45" si="119">IF(ISNUMBER(AF44),AF44*$B43,"")</f>
        <v/>
      </c>
      <c r="AG45" s="29" t="str">
        <f t="shared" ref="AG45" si="120">IF(ISNUMBER(AG44),AG44*$B43,"")</f>
        <v/>
      </c>
      <c r="AH45" s="29" t="str">
        <f t="shared" ref="AH45" si="121">IF(ISNUMBER(AH44),AH44*$B43,"")</f>
        <v/>
      </c>
    </row>
    <row r="46" spans="1:34" s="13" customFormat="1">
      <c r="A46" s="14" t="s">
        <v>5</v>
      </c>
      <c r="B46" s="4">
        <f>B45*B44</f>
        <v>0.101084754</v>
      </c>
    </row>
    <row r="47" spans="1:34" s="13" customFormat="1">
      <c r="A47" s="14" t="s">
        <v>18</v>
      </c>
      <c r="B47" s="2">
        <v>1.2E-2</v>
      </c>
    </row>
    <row r="48" spans="1:34" s="13" customFormat="1">
      <c r="A48" s="14" t="s">
        <v>10</v>
      </c>
      <c r="B48" s="4">
        <f>B41*B42</f>
        <v>2.1909691359499994E-2</v>
      </c>
    </row>
    <row r="49" spans="1:34" s="13" customFormat="1">
      <c r="A49" s="14" t="s">
        <v>17</v>
      </c>
      <c r="B49" s="7">
        <f>B46*(3%+3%*12%)</f>
        <v>3.3964477343999999E-3</v>
      </c>
    </row>
    <row r="50" spans="1:34" s="13" customFormat="1">
      <c r="A50" s="14" t="s">
        <v>14</v>
      </c>
      <c r="B50" s="4">
        <v>1E-3</v>
      </c>
    </row>
    <row r="51" spans="1:34" s="13" customFormat="1">
      <c r="A51" s="14" t="s">
        <v>15</v>
      </c>
      <c r="B51" s="4">
        <v>1E-4</v>
      </c>
    </row>
    <row r="52" spans="1:34" s="13" customFormat="1">
      <c r="A52" s="14" t="s">
        <v>16</v>
      </c>
      <c r="B52" s="4">
        <v>1E-3</v>
      </c>
    </row>
    <row r="53" spans="1:34" s="13" customFormat="1">
      <c r="A53" s="19" t="s">
        <v>11</v>
      </c>
      <c r="B53" s="8">
        <f>B46-B47-B48-B49-B50-B51-B52-B54</f>
        <v>9.1786149061000091E-3</v>
      </c>
    </row>
    <row r="54" spans="1:34" s="22" customFormat="1" ht="14.25" thickBot="1">
      <c r="A54" s="20" t="s">
        <v>12</v>
      </c>
      <c r="B54" s="21">
        <v>5.2499999999999998E-2</v>
      </c>
    </row>
    <row r="55" spans="1:34" s="11" customFormat="1">
      <c r="A55" s="9" t="s">
        <v>4</v>
      </c>
      <c r="B55" s="10">
        <f>15*30</f>
        <v>450</v>
      </c>
    </row>
    <row r="56" spans="1:34" s="13" customFormat="1">
      <c r="A56" s="12" t="s">
        <v>13</v>
      </c>
      <c r="B56" s="1">
        <f>B38+1</f>
        <v>4</v>
      </c>
    </row>
    <row r="57" spans="1:34" s="13" customFormat="1">
      <c r="A57" s="14" t="s">
        <v>7</v>
      </c>
      <c r="B57" s="6">
        <f>B55/B56</f>
        <v>112.5</v>
      </c>
    </row>
    <row r="58" spans="1:34" s="13" customFormat="1">
      <c r="A58" s="14" t="s">
        <v>8</v>
      </c>
      <c r="B58" s="2">
        <f>SUM(D63:AH63)</f>
        <v>3.5516909438999995E-2</v>
      </c>
    </row>
    <row r="59" spans="1:34" s="13" customFormat="1">
      <c r="A59" s="14" t="s">
        <v>9</v>
      </c>
      <c r="B59" s="2">
        <f>1+B58*B57</f>
        <v>4.9956523118874996</v>
      </c>
    </row>
    <row r="60" spans="1:34" s="13" customFormat="1">
      <c r="A60" s="15" t="s">
        <v>6</v>
      </c>
      <c r="B60" s="3">
        <v>4.3699999999999998E-3</v>
      </c>
    </row>
    <row r="61" spans="1:34" s="13" customFormat="1">
      <c r="A61" s="15" t="s">
        <v>0</v>
      </c>
      <c r="B61" s="3">
        <v>8.9999999999999993E-3</v>
      </c>
      <c r="D61" s="13">
        <v>0</v>
      </c>
      <c r="E61" s="13">
        <v>1</v>
      </c>
      <c r="F61" s="13">
        <v>2</v>
      </c>
      <c r="G61" s="13">
        <v>3</v>
      </c>
      <c r="H61" s="13">
        <v>4</v>
      </c>
      <c r="I61" s="13">
        <v>5</v>
      </c>
      <c r="J61" s="13">
        <v>6</v>
      </c>
      <c r="K61" s="13">
        <v>7</v>
      </c>
      <c r="L61" s="13">
        <v>8</v>
      </c>
      <c r="M61" s="13">
        <v>9</v>
      </c>
      <c r="N61" s="13">
        <v>10</v>
      </c>
      <c r="O61" s="13">
        <v>11</v>
      </c>
      <c r="P61" s="13">
        <v>12</v>
      </c>
      <c r="Q61" s="13">
        <v>13</v>
      </c>
      <c r="R61" s="13">
        <v>14</v>
      </c>
      <c r="S61" s="13">
        <v>15</v>
      </c>
      <c r="T61" s="13">
        <v>16</v>
      </c>
      <c r="U61" s="13">
        <v>17</v>
      </c>
      <c r="V61" s="13">
        <v>18</v>
      </c>
      <c r="W61" s="13">
        <v>19</v>
      </c>
      <c r="X61" s="13">
        <v>20</v>
      </c>
      <c r="Y61" s="13">
        <v>21</v>
      </c>
      <c r="Z61" s="13">
        <v>22</v>
      </c>
      <c r="AA61" s="13">
        <v>23</v>
      </c>
      <c r="AB61" s="13">
        <v>24</v>
      </c>
      <c r="AC61" s="13">
        <v>25</v>
      </c>
      <c r="AD61" s="13">
        <v>26</v>
      </c>
      <c r="AE61" s="13">
        <v>27</v>
      </c>
      <c r="AF61" s="13">
        <v>28</v>
      </c>
      <c r="AG61" s="13">
        <v>29</v>
      </c>
      <c r="AH61" s="13">
        <v>30</v>
      </c>
    </row>
    <row r="62" spans="1:34" s="13" customFormat="1">
      <c r="A62" s="14" t="s">
        <v>2</v>
      </c>
      <c r="B62" s="4">
        <f>AVERAGEIF(D62:AH62,"&gt;0")</f>
        <v>0.98658081774999995</v>
      </c>
      <c r="C62" s="13" t="s">
        <v>1</v>
      </c>
      <c r="D62" s="16">
        <v>1</v>
      </c>
      <c r="E62" s="17">
        <f>IF(E61&lt;$B56,D62*(1-$B61),"")</f>
        <v>0.99099999999999999</v>
      </c>
      <c r="F62" s="17">
        <f t="shared" ref="F62" si="122">IF(F61&lt;$B56,E62*(1-$B61),"")</f>
        <v>0.98208099999999998</v>
      </c>
      <c r="G62" s="17">
        <f t="shared" ref="G62" si="123">IF(G61&lt;$B56,F62*(1-$B61),"")</f>
        <v>0.97324227099999994</v>
      </c>
      <c r="H62" s="17" t="str">
        <f t="shared" ref="H62" si="124">IF(H61&lt;$B56,G62*(1-$B61),"")</f>
        <v/>
      </c>
      <c r="I62" s="17" t="str">
        <f t="shared" ref="I62" si="125">IF(I61&lt;$B56,H62*(1-$B61),"")</f>
        <v/>
      </c>
      <c r="J62" s="17" t="str">
        <f t="shared" ref="J62" si="126">IF(J61&lt;$B56,I62*(1-$B61),"")</f>
        <v/>
      </c>
      <c r="K62" s="17" t="str">
        <f t="shared" ref="K62" si="127">IF(K61&lt;$B56,J62*(1-$B61),"")</f>
        <v/>
      </c>
      <c r="L62" s="17" t="str">
        <f t="shared" ref="L62" si="128">IF(L61&lt;$B56,K62*(1-$B61),"")</f>
        <v/>
      </c>
      <c r="M62" s="17" t="str">
        <f t="shared" ref="M62" si="129">IF(M61&lt;$B56,L62*(1-$B61),"")</f>
        <v/>
      </c>
      <c r="N62" s="17" t="str">
        <f t="shared" ref="N62" si="130">IF(N61&lt;$B56,M62*(1-$B61),"")</f>
        <v/>
      </c>
      <c r="O62" s="17" t="str">
        <f t="shared" ref="O62" si="131">IF(O61&lt;$B56,N62*(1-$B61),"")</f>
        <v/>
      </c>
      <c r="P62" s="17" t="str">
        <f t="shared" ref="P62" si="132">IF(P61&lt;$B56,O62*(1-$B61),"")</f>
        <v/>
      </c>
      <c r="Q62" s="17" t="str">
        <f t="shared" ref="Q62" si="133">IF(Q61&lt;$B56,P62*(1-$B61),"")</f>
        <v/>
      </c>
      <c r="R62" s="17" t="str">
        <f t="shared" ref="R62" si="134">IF(R61&lt;$B56,Q62*(1-$B61),"")</f>
        <v/>
      </c>
      <c r="S62" s="17" t="str">
        <f t="shared" ref="S62" si="135">IF(S61&lt;$B56,R62*(1-$B61),"")</f>
        <v/>
      </c>
      <c r="T62" s="17" t="str">
        <f t="shared" ref="T62" si="136">IF(T61&lt;$B56,S62*(1-$B61),"")</f>
        <v/>
      </c>
      <c r="U62" s="17" t="str">
        <f t="shared" ref="U62" si="137">IF(U61&lt;$B56,T62*(1-$B61),"")</f>
        <v/>
      </c>
      <c r="V62" s="17" t="str">
        <f t="shared" ref="V62" si="138">IF(V61&lt;$B56,U62*(1-$B61),"")</f>
        <v/>
      </c>
      <c r="W62" s="17" t="str">
        <f t="shared" ref="W62" si="139">IF(W61&lt;$B56,V62*(1-$B61),"")</f>
        <v/>
      </c>
      <c r="X62" s="17" t="str">
        <f t="shared" ref="X62" si="140">IF(X61&lt;$B56,W62*(1-$B61),"")</f>
        <v/>
      </c>
      <c r="Y62" s="17" t="str">
        <f t="shared" ref="Y62" si="141">IF(Y61&lt;$B56,X62*(1-$B61),"")</f>
        <v/>
      </c>
      <c r="Z62" s="17" t="str">
        <f t="shared" ref="Z62" si="142">IF(Z61&lt;$B56,Y62*(1-$B61),"")</f>
        <v/>
      </c>
      <c r="AA62" s="17" t="str">
        <f t="shared" ref="AA62" si="143">IF(AA61&lt;$B56,Z62*(1-$B61),"")</f>
        <v/>
      </c>
      <c r="AB62" s="17" t="str">
        <f t="shared" ref="AB62" si="144">IF(AB61&lt;$B56,AA62*(1-$B61),"")</f>
        <v/>
      </c>
      <c r="AC62" s="17" t="str">
        <f t="shared" ref="AC62" si="145">IF(AC61&lt;$B56,AB62*(1-$B61),"")</f>
        <v/>
      </c>
      <c r="AD62" s="17" t="str">
        <f t="shared" ref="AD62" si="146">IF(AD61&lt;$B56,AC62*(1-$B61),"")</f>
        <v/>
      </c>
      <c r="AE62" s="17" t="str">
        <f t="shared" ref="AE62" si="147">IF(AE61&lt;$B56,AD62*(1-$B61),"")</f>
        <v/>
      </c>
      <c r="AF62" s="17" t="str">
        <f t="shared" ref="AF62" si="148">IF(AF61&lt;$B56,AE62*(1-$B61),"")</f>
        <v/>
      </c>
      <c r="AG62" s="17" t="str">
        <f t="shared" ref="AG62" si="149">IF(AG61&lt;$B56,AF62*(1-$B61),"")</f>
        <v/>
      </c>
      <c r="AH62" s="17" t="str">
        <f t="shared" ref="AH62" si="150">IF(AH61&lt;$B56,AG62*(1-$B61),"")</f>
        <v/>
      </c>
    </row>
    <row r="63" spans="1:34" s="13" customFormat="1">
      <c r="A63" s="18" t="s">
        <v>3</v>
      </c>
      <c r="B63" s="5">
        <v>0.10199999999999999</v>
      </c>
      <c r="C63" s="13" t="s">
        <v>19</v>
      </c>
      <c r="D63" s="29">
        <f t="shared" ref="D63" si="151">IF(ISNUMBER(D62),D62*$B61,"")</f>
        <v>8.9999999999999993E-3</v>
      </c>
      <c r="E63" s="29">
        <f t="shared" ref="E63" si="152">IF(ISNUMBER(E62),E62*$B61,"")</f>
        <v>8.9189999999999998E-3</v>
      </c>
      <c r="F63" s="29">
        <f t="shared" ref="F63" si="153">IF(ISNUMBER(F62),F62*$B61,"")</f>
        <v>8.838729E-3</v>
      </c>
      <c r="G63" s="29">
        <f t="shared" ref="G63" si="154">IF(ISNUMBER(G62),G62*$B61,"")</f>
        <v>8.7591804389999979E-3</v>
      </c>
      <c r="H63" s="29" t="str">
        <f t="shared" ref="H63" si="155">IF(ISNUMBER(H62),H62*$B61,"")</f>
        <v/>
      </c>
      <c r="I63" s="29" t="str">
        <f t="shared" ref="I63" si="156">IF(ISNUMBER(I62),I62*$B61,"")</f>
        <v/>
      </c>
      <c r="J63" s="29" t="str">
        <f t="shared" ref="J63" si="157">IF(ISNUMBER(J62),J62*$B61,"")</f>
        <v/>
      </c>
      <c r="K63" s="29" t="str">
        <f t="shared" ref="K63" si="158">IF(ISNUMBER(K62),K62*$B61,"")</f>
        <v/>
      </c>
      <c r="L63" s="29" t="str">
        <f t="shared" ref="L63" si="159">IF(ISNUMBER(L62),L62*$B61,"")</f>
        <v/>
      </c>
      <c r="M63" s="29" t="str">
        <f t="shared" ref="M63" si="160">IF(ISNUMBER(M62),M62*$B61,"")</f>
        <v/>
      </c>
      <c r="N63" s="29" t="str">
        <f t="shared" ref="N63" si="161">IF(ISNUMBER(N62),N62*$B61,"")</f>
        <v/>
      </c>
      <c r="O63" s="29" t="str">
        <f t="shared" ref="O63" si="162">IF(ISNUMBER(O62),O62*$B61,"")</f>
        <v/>
      </c>
      <c r="P63" s="29" t="str">
        <f t="shared" ref="P63" si="163">IF(ISNUMBER(P62),P62*$B61,"")</f>
        <v/>
      </c>
      <c r="Q63" s="29" t="str">
        <f t="shared" ref="Q63" si="164">IF(ISNUMBER(Q62),Q62*$B61,"")</f>
        <v/>
      </c>
      <c r="R63" s="29" t="str">
        <f t="shared" ref="R63" si="165">IF(ISNUMBER(R62),R62*$B61,"")</f>
        <v/>
      </c>
      <c r="S63" s="29" t="str">
        <f t="shared" ref="S63" si="166">IF(ISNUMBER(S62),S62*$B61,"")</f>
        <v/>
      </c>
      <c r="T63" s="29" t="str">
        <f t="shared" ref="T63" si="167">IF(ISNUMBER(T62),T62*$B61,"")</f>
        <v/>
      </c>
      <c r="U63" s="29" t="str">
        <f t="shared" ref="U63" si="168">IF(ISNUMBER(U62),U62*$B61,"")</f>
        <v/>
      </c>
      <c r="V63" s="29" t="str">
        <f t="shared" ref="V63" si="169">IF(ISNUMBER(V62),V62*$B61,"")</f>
        <v/>
      </c>
      <c r="W63" s="29" t="str">
        <f t="shared" ref="W63" si="170">IF(ISNUMBER(W62),W62*$B61,"")</f>
        <v/>
      </c>
      <c r="X63" s="29" t="str">
        <f t="shared" ref="X63" si="171">IF(ISNUMBER(X62),X62*$B61,"")</f>
        <v/>
      </c>
      <c r="Y63" s="29" t="str">
        <f t="shared" ref="Y63" si="172">IF(ISNUMBER(Y62),Y62*$B61,"")</f>
        <v/>
      </c>
      <c r="Z63" s="29" t="str">
        <f t="shared" ref="Z63" si="173">IF(ISNUMBER(Z62),Z62*$B61,"")</f>
        <v/>
      </c>
      <c r="AA63" s="29" t="str">
        <f t="shared" ref="AA63" si="174">IF(ISNUMBER(AA62),AA62*$B61,"")</f>
        <v/>
      </c>
      <c r="AB63" s="29" t="str">
        <f t="shared" ref="AB63" si="175">IF(ISNUMBER(AB62),AB62*$B61,"")</f>
        <v/>
      </c>
      <c r="AC63" s="29" t="str">
        <f t="shared" ref="AC63" si="176">IF(ISNUMBER(AC62),AC62*$B61,"")</f>
        <v/>
      </c>
      <c r="AD63" s="29" t="str">
        <f t="shared" ref="AD63" si="177">IF(ISNUMBER(AD62),AD62*$B61,"")</f>
        <v/>
      </c>
      <c r="AE63" s="29" t="str">
        <f t="shared" ref="AE63" si="178">IF(ISNUMBER(AE62),AE62*$B61,"")</f>
        <v/>
      </c>
      <c r="AF63" s="29" t="str">
        <f t="shared" ref="AF63" si="179">IF(ISNUMBER(AF62),AF62*$B61,"")</f>
        <v/>
      </c>
      <c r="AG63" s="29" t="str">
        <f t="shared" ref="AG63" si="180">IF(ISNUMBER(AG62),AG62*$B61,"")</f>
        <v/>
      </c>
      <c r="AH63" s="29" t="str">
        <f t="shared" ref="AH63" si="181">IF(ISNUMBER(AH62),AH62*$B61,"")</f>
        <v/>
      </c>
    </row>
    <row r="64" spans="1:34" s="13" customFormat="1">
      <c r="A64" s="14" t="s">
        <v>5</v>
      </c>
      <c r="B64" s="4">
        <f>B63*B62</f>
        <v>0.10063124341049999</v>
      </c>
    </row>
    <row r="65" spans="1:34" s="13" customFormat="1">
      <c r="A65" s="14" t="s">
        <v>18</v>
      </c>
      <c r="B65" s="2">
        <v>1.2E-2</v>
      </c>
    </row>
    <row r="66" spans="1:34" s="13" customFormat="1">
      <c r="A66" s="14" t="s">
        <v>10</v>
      </c>
      <c r="B66" s="4">
        <f>B59*B60</f>
        <v>2.1831000602948371E-2</v>
      </c>
    </row>
    <row r="67" spans="1:34" s="13" customFormat="1">
      <c r="A67" s="14" t="s">
        <v>17</v>
      </c>
      <c r="B67" s="7">
        <f>B64*(3%+3%*12%)</f>
        <v>3.3812097785927996E-3</v>
      </c>
    </row>
    <row r="68" spans="1:34" s="13" customFormat="1">
      <c r="A68" s="14" t="s">
        <v>14</v>
      </c>
      <c r="B68" s="4">
        <v>1E-3</v>
      </c>
    </row>
    <row r="69" spans="1:34" s="13" customFormat="1">
      <c r="A69" s="14" t="s">
        <v>15</v>
      </c>
      <c r="B69" s="4">
        <v>1E-4</v>
      </c>
    </row>
    <row r="70" spans="1:34" s="13" customFormat="1">
      <c r="A70" s="14" t="s">
        <v>16</v>
      </c>
      <c r="B70" s="4">
        <v>1E-3</v>
      </c>
    </row>
    <row r="71" spans="1:34" s="13" customFormat="1">
      <c r="A71" s="19" t="s">
        <v>11</v>
      </c>
      <c r="B71" s="8">
        <f>B64-B65-B66-B67-B68-B69-B70-B72</f>
        <v>8.8190330289588184E-3</v>
      </c>
    </row>
    <row r="72" spans="1:34" s="22" customFormat="1" ht="14.25" thickBot="1">
      <c r="A72" s="20" t="s">
        <v>12</v>
      </c>
      <c r="B72" s="21">
        <v>5.2499999999999998E-2</v>
      </c>
    </row>
    <row r="73" spans="1:34" s="11" customFormat="1">
      <c r="A73" s="9" t="s">
        <v>4</v>
      </c>
      <c r="B73" s="10">
        <f>15*30</f>
        <v>450</v>
      </c>
    </row>
    <row r="74" spans="1:34" s="13" customFormat="1">
      <c r="A74" s="12" t="s">
        <v>13</v>
      </c>
      <c r="B74" s="1">
        <f>B56+1</f>
        <v>5</v>
      </c>
    </row>
    <row r="75" spans="1:34" s="13" customFormat="1">
      <c r="A75" s="14" t="s">
        <v>7</v>
      </c>
      <c r="B75" s="6">
        <f>B73/B74</f>
        <v>90</v>
      </c>
    </row>
    <row r="76" spans="1:34" s="13" customFormat="1">
      <c r="A76" s="14" t="s">
        <v>8</v>
      </c>
      <c r="B76" s="2">
        <f>SUM(D81:AH81)</f>
        <v>4.4197257254048994E-2</v>
      </c>
    </row>
    <row r="77" spans="1:34" s="13" customFormat="1">
      <c r="A77" s="14" t="s">
        <v>9</v>
      </c>
      <c r="B77" s="2">
        <f>1+B76*B75</f>
        <v>4.977753152864409</v>
      </c>
    </row>
    <row r="78" spans="1:34" s="13" customFormat="1">
      <c r="A78" s="15" t="s">
        <v>6</v>
      </c>
      <c r="B78" s="3">
        <v>4.3699999999999998E-3</v>
      </c>
    </row>
    <row r="79" spans="1:34" s="13" customFormat="1">
      <c r="A79" s="15" t="s">
        <v>0</v>
      </c>
      <c r="B79" s="3">
        <v>8.9999999999999993E-3</v>
      </c>
      <c r="D79" s="13">
        <v>0</v>
      </c>
      <c r="E79" s="13">
        <v>1</v>
      </c>
      <c r="F79" s="13">
        <v>2</v>
      </c>
      <c r="G79" s="13">
        <v>3</v>
      </c>
      <c r="H79" s="13">
        <v>4</v>
      </c>
      <c r="I79" s="13">
        <v>5</v>
      </c>
      <c r="J79" s="13">
        <v>6</v>
      </c>
      <c r="K79" s="13">
        <v>7</v>
      </c>
      <c r="L79" s="13">
        <v>8</v>
      </c>
      <c r="M79" s="13">
        <v>9</v>
      </c>
      <c r="N79" s="13">
        <v>10</v>
      </c>
      <c r="O79" s="13">
        <v>11</v>
      </c>
      <c r="P79" s="13">
        <v>12</v>
      </c>
      <c r="Q79" s="13">
        <v>13</v>
      </c>
      <c r="R79" s="13">
        <v>14</v>
      </c>
      <c r="S79" s="13">
        <v>15</v>
      </c>
      <c r="T79" s="13">
        <v>16</v>
      </c>
      <c r="U79" s="13">
        <v>17</v>
      </c>
      <c r="V79" s="13">
        <v>18</v>
      </c>
      <c r="W79" s="13">
        <v>19</v>
      </c>
      <c r="X79" s="13">
        <v>20</v>
      </c>
      <c r="Y79" s="13">
        <v>21</v>
      </c>
      <c r="Z79" s="13">
        <v>22</v>
      </c>
      <c r="AA79" s="13">
        <v>23</v>
      </c>
      <c r="AB79" s="13">
        <v>24</v>
      </c>
      <c r="AC79" s="13">
        <v>25</v>
      </c>
      <c r="AD79" s="13">
        <v>26</v>
      </c>
      <c r="AE79" s="13">
        <v>27</v>
      </c>
      <c r="AF79" s="13">
        <v>28</v>
      </c>
      <c r="AG79" s="13">
        <v>29</v>
      </c>
      <c r="AH79" s="13">
        <v>30</v>
      </c>
    </row>
    <row r="80" spans="1:34" s="13" customFormat="1">
      <c r="A80" s="14" t="s">
        <v>2</v>
      </c>
      <c r="B80" s="4">
        <f>AVERAGEIF(D80:AH80,"&gt;0")</f>
        <v>0.98216127231219996</v>
      </c>
      <c r="C80" s="13" t="s">
        <v>1</v>
      </c>
      <c r="D80" s="16">
        <v>1</v>
      </c>
      <c r="E80" s="17">
        <f>IF(E79&lt;$B74,D80*(1-$B79),"")</f>
        <v>0.99099999999999999</v>
      </c>
      <c r="F80" s="17">
        <f t="shared" ref="F80" si="182">IF(F79&lt;$B74,E80*(1-$B79),"")</f>
        <v>0.98208099999999998</v>
      </c>
      <c r="G80" s="17">
        <f t="shared" ref="G80" si="183">IF(G79&lt;$B74,F80*(1-$B79),"")</f>
        <v>0.97324227099999994</v>
      </c>
      <c r="H80" s="17">
        <f t="shared" ref="H80" si="184">IF(H79&lt;$B74,G80*(1-$B79),"")</f>
        <v>0.9644830905609999</v>
      </c>
      <c r="I80" s="17" t="str">
        <f t="shared" ref="I80" si="185">IF(I79&lt;$B74,H80*(1-$B79),"")</f>
        <v/>
      </c>
      <c r="J80" s="17" t="str">
        <f t="shared" ref="J80" si="186">IF(J79&lt;$B74,I80*(1-$B79),"")</f>
        <v/>
      </c>
      <c r="K80" s="17" t="str">
        <f t="shared" ref="K80" si="187">IF(K79&lt;$B74,J80*(1-$B79),"")</f>
        <v/>
      </c>
      <c r="L80" s="17" t="str">
        <f t="shared" ref="L80" si="188">IF(L79&lt;$B74,K80*(1-$B79),"")</f>
        <v/>
      </c>
      <c r="M80" s="17" t="str">
        <f t="shared" ref="M80" si="189">IF(M79&lt;$B74,L80*(1-$B79),"")</f>
        <v/>
      </c>
      <c r="N80" s="17" t="str">
        <f t="shared" ref="N80" si="190">IF(N79&lt;$B74,M80*(1-$B79),"")</f>
        <v/>
      </c>
      <c r="O80" s="17" t="str">
        <f t="shared" ref="O80" si="191">IF(O79&lt;$B74,N80*(1-$B79),"")</f>
        <v/>
      </c>
      <c r="P80" s="17" t="str">
        <f t="shared" ref="P80" si="192">IF(P79&lt;$B74,O80*(1-$B79),"")</f>
        <v/>
      </c>
      <c r="Q80" s="17" t="str">
        <f t="shared" ref="Q80" si="193">IF(Q79&lt;$B74,P80*(1-$B79),"")</f>
        <v/>
      </c>
      <c r="R80" s="17" t="str">
        <f t="shared" ref="R80" si="194">IF(R79&lt;$B74,Q80*(1-$B79),"")</f>
        <v/>
      </c>
      <c r="S80" s="17" t="str">
        <f t="shared" ref="S80" si="195">IF(S79&lt;$B74,R80*(1-$B79),"")</f>
        <v/>
      </c>
      <c r="T80" s="17" t="str">
        <f t="shared" ref="T80" si="196">IF(T79&lt;$B74,S80*(1-$B79),"")</f>
        <v/>
      </c>
      <c r="U80" s="17" t="str">
        <f t="shared" ref="U80" si="197">IF(U79&lt;$B74,T80*(1-$B79),"")</f>
        <v/>
      </c>
      <c r="V80" s="17" t="str">
        <f t="shared" ref="V80" si="198">IF(V79&lt;$B74,U80*(1-$B79),"")</f>
        <v/>
      </c>
      <c r="W80" s="17" t="str">
        <f t="shared" ref="W80" si="199">IF(W79&lt;$B74,V80*(1-$B79),"")</f>
        <v/>
      </c>
      <c r="X80" s="17" t="str">
        <f t="shared" ref="X80" si="200">IF(X79&lt;$B74,W80*(1-$B79),"")</f>
        <v/>
      </c>
      <c r="Y80" s="17" t="str">
        <f t="shared" ref="Y80" si="201">IF(Y79&lt;$B74,X80*(1-$B79),"")</f>
        <v/>
      </c>
      <c r="Z80" s="17" t="str">
        <f t="shared" ref="Z80" si="202">IF(Z79&lt;$B74,Y80*(1-$B79),"")</f>
        <v/>
      </c>
      <c r="AA80" s="17" t="str">
        <f t="shared" ref="AA80" si="203">IF(AA79&lt;$B74,Z80*(1-$B79),"")</f>
        <v/>
      </c>
      <c r="AB80" s="17" t="str">
        <f t="shared" ref="AB80" si="204">IF(AB79&lt;$B74,AA80*(1-$B79),"")</f>
        <v/>
      </c>
      <c r="AC80" s="17" t="str">
        <f t="shared" ref="AC80" si="205">IF(AC79&lt;$B74,AB80*(1-$B79),"")</f>
        <v/>
      </c>
      <c r="AD80" s="17" t="str">
        <f t="shared" ref="AD80" si="206">IF(AD79&lt;$B74,AC80*(1-$B79),"")</f>
        <v/>
      </c>
      <c r="AE80" s="17" t="str">
        <f t="shared" ref="AE80" si="207">IF(AE79&lt;$B74,AD80*(1-$B79),"")</f>
        <v/>
      </c>
      <c r="AF80" s="17" t="str">
        <f t="shared" ref="AF80" si="208">IF(AF79&lt;$B74,AE80*(1-$B79),"")</f>
        <v/>
      </c>
      <c r="AG80" s="17" t="str">
        <f t="shared" ref="AG80" si="209">IF(AG79&lt;$B74,AF80*(1-$B79),"")</f>
        <v/>
      </c>
      <c r="AH80" s="17" t="str">
        <f t="shared" ref="AH80" si="210">IF(AH79&lt;$B74,AG80*(1-$B79),"")</f>
        <v/>
      </c>
    </row>
    <row r="81" spans="1:34" s="13" customFormat="1">
      <c r="A81" s="18" t="s">
        <v>3</v>
      </c>
      <c r="B81" s="5">
        <v>0.10199999999999999</v>
      </c>
      <c r="C81" s="13" t="s">
        <v>19</v>
      </c>
      <c r="D81" s="29">
        <f t="shared" ref="D81" si="211">IF(ISNUMBER(D80),D80*$B79,"")</f>
        <v>8.9999999999999993E-3</v>
      </c>
      <c r="E81" s="29">
        <f t="shared" ref="E81" si="212">IF(ISNUMBER(E80),E80*$B79,"")</f>
        <v>8.9189999999999998E-3</v>
      </c>
      <c r="F81" s="29">
        <f t="shared" ref="F81" si="213">IF(ISNUMBER(F80),F80*$B79,"")</f>
        <v>8.838729E-3</v>
      </c>
      <c r="G81" s="29">
        <f t="shared" ref="G81" si="214">IF(ISNUMBER(G80),G80*$B79,"")</f>
        <v>8.7591804389999979E-3</v>
      </c>
      <c r="H81" s="29">
        <f t="shared" ref="H81" si="215">IF(ISNUMBER(H80),H80*$B79,"")</f>
        <v>8.6803478150489985E-3</v>
      </c>
      <c r="I81" s="29" t="str">
        <f t="shared" ref="I81" si="216">IF(ISNUMBER(I80),I80*$B79,"")</f>
        <v/>
      </c>
      <c r="J81" s="29" t="str">
        <f t="shared" ref="J81" si="217">IF(ISNUMBER(J80),J80*$B79,"")</f>
        <v/>
      </c>
      <c r="K81" s="29" t="str">
        <f t="shared" ref="K81" si="218">IF(ISNUMBER(K80),K80*$B79,"")</f>
        <v/>
      </c>
      <c r="L81" s="29" t="str">
        <f t="shared" ref="L81" si="219">IF(ISNUMBER(L80),L80*$B79,"")</f>
        <v/>
      </c>
      <c r="M81" s="29" t="str">
        <f t="shared" ref="M81" si="220">IF(ISNUMBER(M80),M80*$B79,"")</f>
        <v/>
      </c>
      <c r="N81" s="29" t="str">
        <f t="shared" ref="N81" si="221">IF(ISNUMBER(N80),N80*$B79,"")</f>
        <v/>
      </c>
      <c r="O81" s="29" t="str">
        <f t="shared" ref="O81" si="222">IF(ISNUMBER(O80),O80*$B79,"")</f>
        <v/>
      </c>
      <c r="P81" s="29" t="str">
        <f t="shared" ref="P81" si="223">IF(ISNUMBER(P80),P80*$B79,"")</f>
        <v/>
      </c>
      <c r="Q81" s="29" t="str">
        <f t="shared" ref="Q81" si="224">IF(ISNUMBER(Q80),Q80*$B79,"")</f>
        <v/>
      </c>
      <c r="R81" s="29" t="str">
        <f t="shared" ref="R81" si="225">IF(ISNUMBER(R80),R80*$B79,"")</f>
        <v/>
      </c>
      <c r="S81" s="29" t="str">
        <f t="shared" ref="S81" si="226">IF(ISNUMBER(S80),S80*$B79,"")</f>
        <v/>
      </c>
      <c r="T81" s="29" t="str">
        <f t="shared" ref="T81" si="227">IF(ISNUMBER(T80),T80*$B79,"")</f>
        <v/>
      </c>
      <c r="U81" s="29" t="str">
        <f t="shared" ref="U81" si="228">IF(ISNUMBER(U80),U80*$B79,"")</f>
        <v/>
      </c>
      <c r="V81" s="29" t="str">
        <f t="shared" ref="V81" si="229">IF(ISNUMBER(V80),V80*$B79,"")</f>
        <v/>
      </c>
      <c r="W81" s="29" t="str">
        <f t="shared" ref="W81" si="230">IF(ISNUMBER(W80),W80*$B79,"")</f>
        <v/>
      </c>
      <c r="X81" s="29" t="str">
        <f t="shared" ref="X81" si="231">IF(ISNUMBER(X80),X80*$B79,"")</f>
        <v/>
      </c>
      <c r="Y81" s="29" t="str">
        <f t="shared" ref="Y81" si="232">IF(ISNUMBER(Y80),Y80*$B79,"")</f>
        <v/>
      </c>
      <c r="Z81" s="29" t="str">
        <f t="shared" ref="Z81" si="233">IF(ISNUMBER(Z80),Z80*$B79,"")</f>
        <v/>
      </c>
      <c r="AA81" s="29" t="str">
        <f t="shared" ref="AA81" si="234">IF(ISNUMBER(AA80),AA80*$B79,"")</f>
        <v/>
      </c>
      <c r="AB81" s="29" t="str">
        <f t="shared" ref="AB81" si="235">IF(ISNUMBER(AB80),AB80*$B79,"")</f>
        <v/>
      </c>
      <c r="AC81" s="29" t="str">
        <f t="shared" ref="AC81" si="236">IF(ISNUMBER(AC80),AC80*$B79,"")</f>
        <v/>
      </c>
      <c r="AD81" s="29" t="str">
        <f t="shared" ref="AD81" si="237">IF(ISNUMBER(AD80),AD80*$B79,"")</f>
        <v/>
      </c>
      <c r="AE81" s="29" t="str">
        <f t="shared" ref="AE81" si="238">IF(ISNUMBER(AE80),AE80*$B79,"")</f>
        <v/>
      </c>
      <c r="AF81" s="29" t="str">
        <f t="shared" ref="AF81" si="239">IF(ISNUMBER(AF80),AF80*$B79,"")</f>
        <v/>
      </c>
      <c r="AG81" s="29" t="str">
        <f t="shared" ref="AG81" si="240">IF(ISNUMBER(AG80),AG80*$B79,"")</f>
        <v/>
      </c>
      <c r="AH81" s="29" t="str">
        <f t="shared" ref="AH81" si="241">IF(ISNUMBER(AH80),AH80*$B79,"")</f>
        <v/>
      </c>
    </row>
    <row r="82" spans="1:34" s="13" customFormat="1">
      <c r="A82" s="14" t="s">
        <v>5</v>
      </c>
      <c r="B82" s="4">
        <f>B81*B80</f>
        <v>0.10018044977584439</v>
      </c>
    </row>
    <row r="83" spans="1:34" s="13" customFormat="1">
      <c r="A83" s="14" t="s">
        <v>18</v>
      </c>
      <c r="B83" s="2">
        <v>1.2E-2</v>
      </c>
    </row>
    <row r="84" spans="1:34" s="13" customFormat="1">
      <c r="A84" s="14" t="s">
        <v>10</v>
      </c>
      <c r="B84" s="4">
        <f>B77*B78</f>
        <v>2.1752781278017465E-2</v>
      </c>
    </row>
    <row r="85" spans="1:34" s="13" customFormat="1">
      <c r="A85" s="14" t="s">
        <v>17</v>
      </c>
      <c r="B85" s="7">
        <f>B82*(3%+3%*12%)</f>
        <v>3.3660631124683713E-3</v>
      </c>
    </row>
    <row r="86" spans="1:34" s="13" customFormat="1">
      <c r="A86" s="14" t="s">
        <v>14</v>
      </c>
      <c r="B86" s="4">
        <v>1E-3</v>
      </c>
    </row>
    <row r="87" spans="1:34" s="13" customFormat="1">
      <c r="A87" s="14" t="s">
        <v>15</v>
      </c>
      <c r="B87" s="4">
        <v>1E-4</v>
      </c>
    </row>
    <row r="88" spans="1:34" s="13" customFormat="1">
      <c r="A88" s="14" t="s">
        <v>16</v>
      </c>
      <c r="B88" s="4">
        <v>1E-3</v>
      </c>
    </row>
    <row r="89" spans="1:34" s="13" customFormat="1">
      <c r="A89" s="19" t="s">
        <v>11</v>
      </c>
      <c r="B89" s="8">
        <f>B82-B83-B84-B85-B86-B87-B88-B90</f>
        <v>8.4616053853585546E-3</v>
      </c>
    </row>
    <row r="90" spans="1:34" s="22" customFormat="1" ht="14.25" thickBot="1">
      <c r="A90" s="20" t="s">
        <v>12</v>
      </c>
      <c r="B90" s="21">
        <v>5.2499999999999998E-2</v>
      </c>
    </row>
    <row r="91" spans="1:34" s="11" customFormat="1">
      <c r="A91" s="9" t="s">
        <v>4</v>
      </c>
      <c r="B91" s="10">
        <f>15*30</f>
        <v>450</v>
      </c>
    </row>
    <row r="92" spans="1:34" s="13" customFormat="1">
      <c r="A92" s="12" t="s">
        <v>13</v>
      </c>
      <c r="B92" s="1">
        <f>B74+1</f>
        <v>6</v>
      </c>
    </row>
    <row r="93" spans="1:34" s="13" customFormat="1">
      <c r="A93" s="14" t="s">
        <v>7</v>
      </c>
      <c r="B93" s="6">
        <f>B91/B92</f>
        <v>75</v>
      </c>
    </row>
    <row r="94" spans="1:34" s="13" customFormat="1">
      <c r="A94" s="14" t="s">
        <v>8</v>
      </c>
      <c r="B94" s="2">
        <f>SUM(D99:AH99)</f>
        <v>5.2799481938762549E-2</v>
      </c>
    </row>
    <row r="95" spans="1:34" s="13" customFormat="1">
      <c r="A95" s="14" t="s">
        <v>9</v>
      </c>
      <c r="B95" s="2">
        <f>1+B94*B93</f>
        <v>4.959961145407191</v>
      </c>
    </row>
    <row r="96" spans="1:34" s="13" customFormat="1">
      <c r="A96" s="15" t="s">
        <v>6</v>
      </c>
      <c r="B96" s="3">
        <v>4.3699999999999998E-3</v>
      </c>
    </row>
    <row r="97" spans="1:34" s="13" customFormat="1">
      <c r="A97" s="15" t="s">
        <v>0</v>
      </c>
      <c r="B97" s="3">
        <v>8.9999999999999993E-3</v>
      </c>
      <c r="D97" s="13">
        <v>0</v>
      </c>
      <c r="E97" s="13">
        <v>1</v>
      </c>
      <c r="F97" s="13">
        <v>2</v>
      </c>
      <c r="G97" s="13">
        <v>3</v>
      </c>
      <c r="H97" s="13">
        <v>4</v>
      </c>
      <c r="I97" s="13">
        <v>5</v>
      </c>
      <c r="J97" s="13">
        <v>6</v>
      </c>
      <c r="K97" s="13">
        <v>7</v>
      </c>
      <c r="L97" s="13">
        <v>8</v>
      </c>
      <c r="M97" s="13">
        <v>9</v>
      </c>
      <c r="N97" s="13">
        <v>10</v>
      </c>
      <c r="O97" s="13">
        <v>11</v>
      </c>
      <c r="P97" s="13">
        <v>12</v>
      </c>
      <c r="Q97" s="13">
        <v>13</v>
      </c>
      <c r="R97" s="13">
        <v>14</v>
      </c>
      <c r="S97" s="13">
        <v>15</v>
      </c>
      <c r="T97" s="13">
        <v>16</v>
      </c>
      <c r="U97" s="13">
        <v>17</v>
      </c>
      <c r="V97" s="13">
        <v>18</v>
      </c>
      <c r="W97" s="13">
        <v>19</v>
      </c>
      <c r="X97" s="13">
        <v>20</v>
      </c>
      <c r="Y97" s="13">
        <v>21</v>
      </c>
      <c r="Z97" s="13">
        <v>22</v>
      </c>
      <c r="AA97" s="13">
        <v>23</v>
      </c>
      <c r="AB97" s="13">
        <v>24</v>
      </c>
      <c r="AC97" s="13">
        <v>25</v>
      </c>
      <c r="AD97" s="13">
        <v>26</v>
      </c>
      <c r="AE97" s="13">
        <v>27</v>
      </c>
      <c r="AF97" s="13">
        <v>28</v>
      </c>
      <c r="AG97" s="13">
        <v>29</v>
      </c>
      <c r="AH97" s="13">
        <v>30</v>
      </c>
    </row>
    <row r="98" spans="1:34" s="13" customFormat="1">
      <c r="A98" s="14" t="s">
        <v>2</v>
      </c>
      <c r="B98" s="4">
        <f>AVERAGEIF(D98:AH98,"&gt;0")</f>
        <v>0.97776818405115851</v>
      </c>
      <c r="C98" s="13" t="s">
        <v>1</v>
      </c>
      <c r="D98" s="16">
        <v>1</v>
      </c>
      <c r="E98" s="17">
        <f>IF(E97&lt;$B92,D98*(1-$B97),"")</f>
        <v>0.99099999999999999</v>
      </c>
      <c r="F98" s="17">
        <f t="shared" ref="F98" si="242">IF(F97&lt;$B92,E98*(1-$B97),"")</f>
        <v>0.98208099999999998</v>
      </c>
      <c r="G98" s="17">
        <f t="shared" ref="G98" si="243">IF(G97&lt;$B92,F98*(1-$B97),"")</f>
        <v>0.97324227099999994</v>
      </c>
      <c r="H98" s="17">
        <f t="shared" ref="H98" si="244">IF(H97&lt;$B92,G98*(1-$B97),"")</f>
        <v>0.9644830905609999</v>
      </c>
      <c r="I98" s="17">
        <f t="shared" ref="I98" si="245">IF(I97&lt;$B92,H98*(1-$B97),"")</f>
        <v>0.9558027427459509</v>
      </c>
      <c r="J98" s="17" t="str">
        <f t="shared" ref="J98" si="246">IF(J97&lt;$B92,I98*(1-$B97),"")</f>
        <v/>
      </c>
      <c r="K98" s="17" t="str">
        <f t="shared" ref="K98" si="247">IF(K97&lt;$B92,J98*(1-$B97),"")</f>
        <v/>
      </c>
      <c r="L98" s="17" t="str">
        <f t="shared" ref="L98" si="248">IF(L97&lt;$B92,K98*(1-$B97),"")</f>
        <v/>
      </c>
      <c r="M98" s="17" t="str">
        <f t="shared" ref="M98" si="249">IF(M97&lt;$B92,L98*(1-$B97),"")</f>
        <v/>
      </c>
      <c r="N98" s="17" t="str">
        <f t="shared" ref="N98" si="250">IF(N97&lt;$B92,M98*(1-$B97),"")</f>
        <v/>
      </c>
      <c r="O98" s="17" t="str">
        <f t="shared" ref="O98" si="251">IF(O97&lt;$B92,N98*(1-$B97),"")</f>
        <v/>
      </c>
      <c r="P98" s="17" t="str">
        <f t="shared" ref="P98" si="252">IF(P97&lt;$B92,O98*(1-$B97),"")</f>
        <v/>
      </c>
      <c r="Q98" s="17" t="str">
        <f t="shared" ref="Q98" si="253">IF(Q97&lt;$B92,P98*(1-$B97),"")</f>
        <v/>
      </c>
      <c r="R98" s="17" t="str">
        <f t="shared" ref="R98" si="254">IF(R97&lt;$B92,Q98*(1-$B97),"")</f>
        <v/>
      </c>
      <c r="S98" s="17" t="str">
        <f t="shared" ref="S98" si="255">IF(S97&lt;$B92,R98*(1-$B97),"")</f>
        <v/>
      </c>
      <c r="T98" s="17" t="str">
        <f t="shared" ref="T98" si="256">IF(T97&lt;$B92,S98*(1-$B97),"")</f>
        <v/>
      </c>
      <c r="U98" s="17" t="str">
        <f t="shared" ref="U98" si="257">IF(U97&lt;$B92,T98*(1-$B97),"")</f>
        <v/>
      </c>
      <c r="V98" s="17" t="str">
        <f t="shared" ref="V98" si="258">IF(V97&lt;$B92,U98*(1-$B97),"")</f>
        <v/>
      </c>
      <c r="W98" s="17" t="str">
        <f t="shared" ref="W98" si="259">IF(W97&lt;$B92,V98*(1-$B97),"")</f>
        <v/>
      </c>
      <c r="X98" s="17" t="str">
        <f t="shared" ref="X98" si="260">IF(X97&lt;$B92,W98*(1-$B97),"")</f>
        <v/>
      </c>
      <c r="Y98" s="17" t="str">
        <f t="shared" ref="Y98" si="261">IF(Y97&lt;$B92,X98*(1-$B97),"")</f>
        <v/>
      </c>
      <c r="Z98" s="17" t="str">
        <f t="shared" ref="Z98" si="262">IF(Z97&lt;$B92,Y98*(1-$B97),"")</f>
        <v/>
      </c>
      <c r="AA98" s="17" t="str">
        <f t="shared" ref="AA98" si="263">IF(AA97&lt;$B92,Z98*(1-$B97),"")</f>
        <v/>
      </c>
      <c r="AB98" s="17" t="str">
        <f t="shared" ref="AB98" si="264">IF(AB97&lt;$B92,AA98*(1-$B97),"")</f>
        <v/>
      </c>
      <c r="AC98" s="17" t="str">
        <f t="shared" ref="AC98" si="265">IF(AC97&lt;$B92,AB98*(1-$B97),"")</f>
        <v/>
      </c>
      <c r="AD98" s="17" t="str">
        <f t="shared" ref="AD98" si="266">IF(AD97&lt;$B92,AC98*(1-$B97),"")</f>
        <v/>
      </c>
      <c r="AE98" s="17" t="str">
        <f t="shared" ref="AE98" si="267">IF(AE97&lt;$B92,AD98*(1-$B97),"")</f>
        <v/>
      </c>
      <c r="AF98" s="17" t="str">
        <f t="shared" ref="AF98" si="268">IF(AF97&lt;$B92,AE98*(1-$B97),"")</f>
        <v/>
      </c>
      <c r="AG98" s="17" t="str">
        <f t="shared" ref="AG98" si="269">IF(AG97&lt;$B92,AF98*(1-$B97),"")</f>
        <v/>
      </c>
      <c r="AH98" s="17" t="str">
        <f t="shared" ref="AH98" si="270">IF(AH97&lt;$B92,AG98*(1-$B97),"")</f>
        <v/>
      </c>
    </row>
    <row r="99" spans="1:34" s="13" customFormat="1">
      <c r="A99" s="18" t="s">
        <v>3</v>
      </c>
      <c r="B99" s="5">
        <v>0.10199999999999999</v>
      </c>
      <c r="C99" s="13" t="s">
        <v>19</v>
      </c>
      <c r="D99" s="29">
        <f t="shared" ref="D99" si="271">IF(ISNUMBER(D98),D98*$B97,"")</f>
        <v>8.9999999999999993E-3</v>
      </c>
      <c r="E99" s="29">
        <f t="shared" ref="E99" si="272">IF(ISNUMBER(E98),E98*$B97,"")</f>
        <v>8.9189999999999998E-3</v>
      </c>
      <c r="F99" s="29">
        <f t="shared" ref="F99" si="273">IF(ISNUMBER(F98),F98*$B97,"")</f>
        <v>8.838729E-3</v>
      </c>
      <c r="G99" s="29">
        <f t="shared" ref="G99" si="274">IF(ISNUMBER(G98),G98*$B97,"")</f>
        <v>8.7591804389999979E-3</v>
      </c>
      <c r="H99" s="29">
        <f t="shared" ref="H99" si="275">IF(ISNUMBER(H98),H98*$B97,"")</f>
        <v>8.6803478150489985E-3</v>
      </c>
      <c r="I99" s="29">
        <f t="shared" ref="I99" si="276">IF(ISNUMBER(I98),I98*$B97,"")</f>
        <v>8.602224684713557E-3</v>
      </c>
      <c r="J99" s="29" t="str">
        <f t="shared" ref="J99" si="277">IF(ISNUMBER(J98),J98*$B97,"")</f>
        <v/>
      </c>
      <c r="K99" s="29" t="str">
        <f t="shared" ref="K99" si="278">IF(ISNUMBER(K98),K98*$B97,"")</f>
        <v/>
      </c>
      <c r="L99" s="29" t="str">
        <f t="shared" ref="L99" si="279">IF(ISNUMBER(L98),L98*$B97,"")</f>
        <v/>
      </c>
      <c r="M99" s="29" t="str">
        <f t="shared" ref="M99" si="280">IF(ISNUMBER(M98),M98*$B97,"")</f>
        <v/>
      </c>
      <c r="N99" s="29" t="str">
        <f t="shared" ref="N99" si="281">IF(ISNUMBER(N98),N98*$B97,"")</f>
        <v/>
      </c>
      <c r="O99" s="29" t="str">
        <f t="shared" ref="O99" si="282">IF(ISNUMBER(O98),O98*$B97,"")</f>
        <v/>
      </c>
      <c r="P99" s="29" t="str">
        <f t="shared" ref="P99" si="283">IF(ISNUMBER(P98),P98*$B97,"")</f>
        <v/>
      </c>
      <c r="Q99" s="29" t="str">
        <f t="shared" ref="Q99" si="284">IF(ISNUMBER(Q98),Q98*$B97,"")</f>
        <v/>
      </c>
      <c r="R99" s="29" t="str">
        <f t="shared" ref="R99" si="285">IF(ISNUMBER(R98),R98*$B97,"")</f>
        <v/>
      </c>
      <c r="S99" s="29" t="str">
        <f t="shared" ref="S99" si="286">IF(ISNUMBER(S98),S98*$B97,"")</f>
        <v/>
      </c>
      <c r="T99" s="29" t="str">
        <f t="shared" ref="T99" si="287">IF(ISNUMBER(T98),T98*$B97,"")</f>
        <v/>
      </c>
      <c r="U99" s="29" t="str">
        <f t="shared" ref="U99" si="288">IF(ISNUMBER(U98),U98*$B97,"")</f>
        <v/>
      </c>
      <c r="V99" s="29" t="str">
        <f t="shared" ref="V99" si="289">IF(ISNUMBER(V98),V98*$B97,"")</f>
        <v/>
      </c>
      <c r="W99" s="29" t="str">
        <f t="shared" ref="W99" si="290">IF(ISNUMBER(W98),W98*$B97,"")</f>
        <v/>
      </c>
      <c r="X99" s="29" t="str">
        <f t="shared" ref="X99" si="291">IF(ISNUMBER(X98),X98*$B97,"")</f>
        <v/>
      </c>
      <c r="Y99" s="29" t="str">
        <f t="shared" ref="Y99" si="292">IF(ISNUMBER(Y98),Y98*$B97,"")</f>
        <v/>
      </c>
      <c r="Z99" s="29" t="str">
        <f t="shared" ref="Z99" si="293">IF(ISNUMBER(Z98),Z98*$B97,"")</f>
        <v/>
      </c>
      <c r="AA99" s="29" t="str">
        <f t="shared" ref="AA99" si="294">IF(ISNUMBER(AA98),AA98*$B97,"")</f>
        <v/>
      </c>
      <c r="AB99" s="29" t="str">
        <f t="shared" ref="AB99" si="295">IF(ISNUMBER(AB98),AB98*$B97,"")</f>
        <v/>
      </c>
      <c r="AC99" s="29" t="str">
        <f t="shared" ref="AC99" si="296">IF(ISNUMBER(AC98),AC98*$B97,"")</f>
        <v/>
      </c>
      <c r="AD99" s="29" t="str">
        <f t="shared" ref="AD99" si="297">IF(ISNUMBER(AD98),AD98*$B97,"")</f>
        <v/>
      </c>
      <c r="AE99" s="29" t="str">
        <f t="shared" ref="AE99" si="298">IF(ISNUMBER(AE98),AE98*$B97,"")</f>
        <v/>
      </c>
      <c r="AF99" s="29" t="str">
        <f t="shared" ref="AF99" si="299">IF(ISNUMBER(AF98),AF98*$B97,"")</f>
        <v/>
      </c>
      <c r="AG99" s="29" t="str">
        <f t="shared" ref="AG99" si="300">IF(ISNUMBER(AG98),AG98*$B97,"")</f>
        <v/>
      </c>
      <c r="AH99" s="29" t="str">
        <f t="shared" ref="AH99" si="301">IF(ISNUMBER(AH98),AH98*$B97,"")</f>
        <v/>
      </c>
    </row>
    <row r="100" spans="1:34" s="13" customFormat="1">
      <c r="A100" s="14" t="s">
        <v>5</v>
      </c>
      <c r="B100" s="4">
        <f>B99*B98</f>
        <v>9.9732354773218165E-2</v>
      </c>
    </row>
    <row r="101" spans="1:34" s="13" customFormat="1">
      <c r="A101" s="14" t="s">
        <v>18</v>
      </c>
      <c r="B101" s="2">
        <v>1.2E-2</v>
      </c>
    </row>
    <row r="102" spans="1:34" s="13" customFormat="1">
      <c r="A102" s="14" t="s">
        <v>10</v>
      </c>
      <c r="B102" s="4">
        <f>B95*B96</f>
        <v>2.1675030205429425E-2</v>
      </c>
    </row>
    <row r="103" spans="1:34" s="13" customFormat="1">
      <c r="A103" s="14" t="s">
        <v>17</v>
      </c>
      <c r="B103" s="7">
        <f>B100*(3%+3%*12%)</f>
        <v>3.3510071203801299E-3</v>
      </c>
    </row>
    <row r="104" spans="1:34" s="13" customFormat="1">
      <c r="A104" s="14" t="s">
        <v>14</v>
      </c>
      <c r="B104" s="4">
        <v>1E-3</v>
      </c>
    </row>
    <row r="105" spans="1:34" s="13" customFormat="1">
      <c r="A105" s="14" t="s">
        <v>15</v>
      </c>
      <c r="B105" s="4">
        <v>1E-4</v>
      </c>
    </row>
    <row r="106" spans="1:34" s="13" customFormat="1">
      <c r="A106" s="14" t="s">
        <v>16</v>
      </c>
      <c r="B106" s="4">
        <v>1E-3</v>
      </c>
    </row>
    <row r="107" spans="1:34" s="13" customFormat="1">
      <c r="A107" s="19" t="s">
        <v>11</v>
      </c>
      <c r="B107" s="8">
        <f>B100-B101-B102-B103-B104-B105-B106-B108</f>
        <v>8.1063174474086189E-3</v>
      </c>
    </row>
    <row r="108" spans="1:34" s="22" customFormat="1" ht="14.25" thickBot="1">
      <c r="A108" s="20" t="s">
        <v>12</v>
      </c>
      <c r="B108" s="21">
        <v>5.2499999999999998E-2</v>
      </c>
    </row>
    <row r="109" spans="1:34" s="11" customFormat="1">
      <c r="A109" s="9" t="s">
        <v>4</v>
      </c>
      <c r="B109" s="10">
        <f>15*30</f>
        <v>450</v>
      </c>
    </row>
    <row r="110" spans="1:34" s="13" customFormat="1">
      <c r="A110" s="12" t="s">
        <v>13</v>
      </c>
      <c r="B110" s="1">
        <f>B92+1</f>
        <v>7</v>
      </c>
    </row>
    <row r="111" spans="1:34" s="13" customFormat="1">
      <c r="A111" s="14" t="s">
        <v>7</v>
      </c>
      <c r="B111" s="6">
        <f>B109/B110</f>
        <v>64.285714285714292</v>
      </c>
    </row>
    <row r="112" spans="1:34" s="13" customFormat="1">
      <c r="A112" s="14" t="s">
        <v>8</v>
      </c>
      <c r="B112" s="2">
        <f>SUM(D117:AH117)</f>
        <v>6.1324286601313685E-2</v>
      </c>
    </row>
    <row r="113" spans="1:34" s="13" customFormat="1">
      <c r="A113" s="14" t="s">
        <v>9</v>
      </c>
      <c r="B113" s="2">
        <f>1+B112*B111</f>
        <v>4.9422755672273091</v>
      </c>
    </row>
    <row r="114" spans="1:34" s="13" customFormat="1">
      <c r="A114" s="15" t="s">
        <v>6</v>
      </c>
      <c r="B114" s="3">
        <v>4.3699999999999998E-3</v>
      </c>
    </row>
    <row r="115" spans="1:34" s="13" customFormat="1">
      <c r="A115" s="15" t="s">
        <v>0</v>
      </c>
      <c r="B115" s="3">
        <v>8.9999999999999993E-3</v>
      </c>
      <c r="D115" s="13">
        <v>0</v>
      </c>
      <c r="E115" s="13">
        <v>1</v>
      </c>
      <c r="F115" s="13">
        <v>2</v>
      </c>
      <c r="G115" s="13">
        <v>3</v>
      </c>
      <c r="H115" s="13">
        <v>4</v>
      </c>
      <c r="I115" s="13">
        <v>5</v>
      </c>
      <c r="J115" s="13">
        <v>6</v>
      </c>
      <c r="K115" s="13">
        <v>7</v>
      </c>
      <c r="L115" s="13">
        <v>8</v>
      </c>
      <c r="M115" s="13">
        <v>9</v>
      </c>
      <c r="N115" s="13">
        <v>10</v>
      </c>
      <c r="O115" s="13">
        <v>11</v>
      </c>
      <c r="P115" s="13">
        <v>12</v>
      </c>
      <c r="Q115" s="13">
        <v>13</v>
      </c>
      <c r="R115" s="13">
        <v>14</v>
      </c>
      <c r="S115" s="13">
        <v>15</v>
      </c>
      <c r="T115" s="13">
        <v>16</v>
      </c>
      <c r="U115" s="13">
        <v>17</v>
      </c>
      <c r="V115" s="13">
        <v>18</v>
      </c>
      <c r="W115" s="13">
        <v>19</v>
      </c>
      <c r="X115" s="13">
        <v>20</v>
      </c>
      <c r="Y115" s="13">
        <v>21</v>
      </c>
      <c r="Z115" s="13">
        <v>22</v>
      </c>
      <c r="AA115" s="13">
        <v>23</v>
      </c>
      <c r="AB115" s="13">
        <v>24</v>
      </c>
      <c r="AC115" s="13">
        <v>25</v>
      </c>
      <c r="AD115" s="13">
        <v>26</v>
      </c>
      <c r="AE115" s="13">
        <v>27</v>
      </c>
      <c r="AF115" s="13">
        <v>28</v>
      </c>
      <c r="AG115" s="13">
        <v>29</v>
      </c>
      <c r="AH115" s="13">
        <v>30</v>
      </c>
    </row>
    <row r="116" spans="1:34" s="13" customFormat="1">
      <c r="A116" s="14" t="s">
        <v>2</v>
      </c>
      <c r="B116" s="4">
        <f>AVERAGEIF(D116:AH116,"&gt;0")</f>
        <v>0.97340137462402687</v>
      </c>
      <c r="C116" s="13" t="s">
        <v>1</v>
      </c>
      <c r="D116" s="16">
        <v>1</v>
      </c>
      <c r="E116" s="17">
        <f>IF(E115&lt;$B110,D116*(1-$B115),"")</f>
        <v>0.99099999999999999</v>
      </c>
      <c r="F116" s="17">
        <f t="shared" ref="F116" si="302">IF(F115&lt;$B110,E116*(1-$B115),"")</f>
        <v>0.98208099999999998</v>
      </c>
      <c r="G116" s="17">
        <f t="shared" ref="G116" si="303">IF(G115&lt;$B110,F116*(1-$B115),"")</f>
        <v>0.97324227099999994</v>
      </c>
      <c r="H116" s="17">
        <f t="shared" ref="H116" si="304">IF(H115&lt;$B110,G116*(1-$B115),"")</f>
        <v>0.9644830905609999</v>
      </c>
      <c r="I116" s="17">
        <f t="shared" ref="I116" si="305">IF(I115&lt;$B110,H116*(1-$B115),"")</f>
        <v>0.9558027427459509</v>
      </c>
      <c r="J116" s="17">
        <f t="shared" ref="J116" si="306">IF(J115&lt;$B110,I116*(1-$B115),"")</f>
        <v>0.94720051806123728</v>
      </c>
      <c r="K116" s="17" t="str">
        <f t="shared" ref="K116" si="307">IF(K115&lt;$B110,J116*(1-$B115),"")</f>
        <v/>
      </c>
      <c r="L116" s="17" t="str">
        <f t="shared" ref="L116" si="308">IF(L115&lt;$B110,K116*(1-$B115),"")</f>
        <v/>
      </c>
      <c r="M116" s="17" t="str">
        <f t="shared" ref="M116" si="309">IF(M115&lt;$B110,L116*(1-$B115),"")</f>
        <v/>
      </c>
      <c r="N116" s="17" t="str">
        <f t="shared" ref="N116" si="310">IF(N115&lt;$B110,M116*(1-$B115),"")</f>
        <v/>
      </c>
      <c r="O116" s="17" t="str">
        <f t="shared" ref="O116" si="311">IF(O115&lt;$B110,N116*(1-$B115),"")</f>
        <v/>
      </c>
      <c r="P116" s="17" t="str">
        <f t="shared" ref="P116" si="312">IF(P115&lt;$B110,O116*(1-$B115),"")</f>
        <v/>
      </c>
      <c r="Q116" s="17" t="str">
        <f t="shared" ref="Q116" si="313">IF(Q115&lt;$B110,P116*(1-$B115),"")</f>
        <v/>
      </c>
      <c r="R116" s="17" t="str">
        <f t="shared" ref="R116" si="314">IF(R115&lt;$B110,Q116*(1-$B115),"")</f>
        <v/>
      </c>
      <c r="S116" s="17" t="str">
        <f t="shared" ref="S116" si="315">IF(S115&lt;$B110,R116*(1-$B115),"")</f>
        <v/>
      </c>
      <c r="T116" s="17" t="str">
        <f t="shared" ref="T116" si="316">IF(T115&lt;$B110,S116*(1-$B115),"")</f>
        <v/>
      </c>
      <c r="U116" s="17" t="str">
        <f t="shared" ref="U116" si="317">IF(U115&lt;$B110,T116*(1-$B115),"")</f>
        <v/>
      </c>
      <c r="V116" s="17" t="str">
        <f t="shared" ref="V116" si="318">IF(V115&lt;$B110,U116*(1-$B115),"")</f>
        <v/>
      </c>
      <c r="W116" s="17" t="str">
        <f t="shared" ref="W116" si="319">IF(W115&lt;$B110,V116*(1-$B115),"")</f>
        <v/>
      </c>
      <c r="X116" s="17" t="str">
        <f t="shared" ref="X116" si="320">IF(X115&lt;$B110,W116*(1-$B115),"")</f>
        <v/>
      </c>
      <c r="Y116" s="17" t="str">
        <f t="shared" ref="Y116" si="321">IF(Y115&lt;$B110,X116*(1-$B115),"")</f>
        <v/>
      </c>
      <c r="Z116" s="17" t="str">
        <f t="shared" ref="Z116" si="322">IF(Z115&lt;$B110,Y116*(1-$B115),"")</f>
        <v/>
      </c>
      <c r="AA116" s="17" t="str">
        <f t="shared" ref="AA116" si="323">IF(AA115&lt;$B110,Z116*(1-$B115),"")</f>
        <v/>
      </c>
      <c r="AB116" s="17" t="str">
        <f t="shared" ref="AB116" si="324">IF(AB115&lt;$B110,AA116*(1-$B115),"")</f>
        <v/>
      </c>
      <c r="AC116" s="17" t="str">
        <f t="shared" ref="AC116" si="325">IF(AC115&lt;$B110,AB116*(1-$B115),"")</f>
        <v/>
      </c>
      <c r="AD116" s="17" t="str">
        <f t="shared" ref="AD116" si="326">IF(AD115&lt;$B110,AC116*(1-$B115),"")</f>
        <v/>
      </c>
      <c r="AE116" s="17" t="str">
        <f t="shared" ref="AE116" si="327">IF(AE115&lt;$B110,AD116*(1-$B115),"")</f>
        <v/>
      </c>
      <c r="AF116" s="17" t="str">
        <f t="shared" ref="AF116" si="328">IF(AF115&lt;$B110,AE116*(1-$B115),"")</f>
        <v/>
      </c>
      <c r="AG116" s="17" t="str">
        <f t="shared" ref="AG116" si="329">IF(AG115&lt;$B110,AF116*(1-$B115),"")</f>
        <v/>
      </c>
      <c r="AH116" s="17" t="str">
        <f t="shared" ref="AH116" si="330">IF(AH115&lt;$B110,AG116*(1-$B115),"")</f>
        <v/>
      </c>
    </row>
    <row r="117" spans="1:34" s="13" customFormat="1">
      <c r="A117" s="18" t="s">
        <v>3</v>
      </c>
      <c r="B117" s="5">
        <v>0.10199999999999999</v>
      </c>
      <c r="C117" s="13" t="s">
        <v>19</v>
      </c>
      <c r="D117" s="29">
        <f t="shared" ref="D117" si="331">IF(ISNUMBER(D116),D116*$B115,"")</f>
        <v>8.9999999999999993E-3</v>
      </c>
      <c r="E117" s="29">
        <f t="shared" ref="E117" si="332">IF(ISNUMBER(E116),E116*$B115,"")</f>
        <v>8.9189999999999998E-3</v>
      </c>
      <c r="F117" s="29">
        <f t="shared" ref="F117" si="333">IF(ISNUMBER(F116),F116*$B115,"")</f>
        <v>8.838729E-3</v>
      </c>
      <c r="G117" s="29">
        <f t="shared" ref="G117" si="334">IF(ISNUMBER(G116),G116*$B115,"")</f>
        <v>8.7591804389999979E-3</v>
      </c>
      <c r="H117" s="29">
        <f t="shared" ref="H117" si="335">IF(ISNUMBER(H116),H116*$B115,"")</f>
        <v>8.6803478150489985E-3</v>
      </c>
      <c r="I117" s="29">
        <f t="shared" ref="I117" si="336">IF(ISNUMBER(I116),I116*$B115,"")</f>
        <v>8.602224684713557E-3</v>
      </c>
      <c r="J117" s="29">
        <f t="shared" ref="J117" si="337">IF(ISNUMBER(J116),J116*$B115,"")</f>
        <v>8.5248046625511342E-3</v>
      </c>
      <c r="K117" s="29" t="str">
        <f t="shared" ref="K117" si="338">IF(ISNUMBER(K116),K116*$B115,"")</f>
        <v/>
      </c>
      <c r="L117" s="29" t="str">
        <f t="shared" ref="L117" si="339">IF(ISNUMBER(L116),L116*$B115,"")</f>
        <v/>
      </c>
      <c r="M117" s="29" t="str">
        <f t="shared" ref="M117" si="340">IF(ISNUMBER(M116),M116*$B115,"")</f>
        <v/>
      </c>
      <c r="N117" s="29" t="str">
        <f t="shared" ref="N117" si="341">IF(ISNUMBER(N116),N116*$B115,"")</f>
        <v/>
      </c>
      <c r="O117" s="29" t="str">
        <f t="shared" ref="O117" si="342">IF(ISNUMBER(O116),O116*$B115,"")</f>
        <v/>
      </c>
      <c r="P117" s="29" t="str">
        <f t="shared" ref="P117" si="343">IF(ISNUMBER(P116),P116*$B115,"")</f>
        <v/>
      </c>
      <c r="Q117" s="29" t="str">
        <f t="shared" ref="Q117" si="344">IF(ISNUMBER(Q116),Q116*$B115,"")</f>
        <v/>
      </c>
      <c r="R117" s="29" t="str">
        <f t="shared" ref="R117" si="345">IF(ISNUMBER(R116),R116*$B115,"")</f>
        <v/>
      </c>
      <c r="S117" s="29" t="str">
        <f t="shared" ref="S117" si="346">IF(ISNUMBER(S116),S116*$B115,"")</f>
        <v/>
      </c>
      <c r="T117" s="29" t="str">
        <f t="shared" ref="T117" si="347">IF(ISNUMBER(T116),T116*$B115,"")</f>
        <v/>
      </c>
      <c r="U117" s="29" t="str">
        <f t="shared" ref="U117" si="348">IF(ISNUMBER(U116),U116*$B115,"")</f>
        <v/>
      </c>
      <c r="V117" s="29" t="str">
        <f t="shared" ref="V117" si="349">IF(ISNUMBER(V116),V116*$B115,"")</f>
        <v/>
      </c>
      <c r="W117" s="29" t="str">
        <f t="shared" ref="W117" si="350">IF(ISNUMBER(W116),W116*$B115,"")</f>
        <v/>
      </c>
      <c r="X117" s="29" t="str">
        <f t="shared" ref="X117" si="351">IF(ISNUMBER(X116),X116*$B115,"")</f>
        <v/>
      </c>
      <c r="Y117" s="29" t="str">
        <f t="shared" ref="Y117" si="352">IF(ISNUMBER(Y116),Y116*$B115,"")</f>
        <v/>
      </c>
      <c r="Z117" s="29" t="str">
        <f t="shared" ref="Z117" si="353">IF(ISNUMBER(Z116),Z116*$B115,"")</f>
        <v/>
      </c>
      <c r="AA117" s="29" t="str">
        <f t="shared" ref="AA117" si="354">IF(ISNUMBER(AA116),AA116*$B115,"")</f>
        <v/>
      </c>
      <c r="AB117" s="29" t="str">
        <f t="shared" ref="AB117" si="355">IF(ISNUMBER(AB116),AB116*$B115,"")</f>
        <v/>
      </c>
      <c r="AC117" s="29" t="str">
        <f t="shared" ref="AC117" si="356">IF(ISNUMBER(AC116),AC116*$B115,"")</f>
        <v/>
      </c>
      <c r="AD117" s="29" t="str">
        <f t="shared" ref="AD117" si="357">IF(ISNUMBER(AD116),AD116*$B115,"")</f>
        <v/>
      </c>
      <c r="AE117" s="29" t="str">
        <f t="shared" ref="AE117" si="358">IF(ISNUMBER(AE116),AE116*$B115,"")</f>
        <v/>
      </c>
      <c r="AF117" s="29" t="str">
        <f t="shared" ref="AF117" si="359">IF(ISNUMBER(AF116),AF116*$B115,"")</f>
        <v/>
      </c>
      <c r="AG117" s="29" t="str">
        <f t="shared" ref="AG117" si="360">IF(ISNUMBER(AG116),AG116*$B115,"")</f>
        <v/>
      </c>
      <c r="AH117" s="29" t="str">
        <f t="shared" ref="AH117" si="361">IF(ISNUMBER(AH116),AH116*$B115,"")</f>
        <v/>
      </c>
    </row>
    <row r="118" spans="1:34" s="13" customFormat="1">
      <c r="A118" s="14" t="s">
        <v>5</v>
      </c>
      <c r="B118" s="4">
        <f>B117*B116</f>
        <v>9.9286940211650729E-2</v>
      </c>
    </row>
    <row r="119" spans="1:34" s="13" customFormat="1">
      <c r="A119" s="14" t="s">
        <v>18</v>
      </c>
      <c r="B119" s="2">
        <v>1.2E-2</v>
      </c>
    </row>
    <row r="120" spans="1:34" s="13" customFormat="1">
      <c r="A120" s="14" t="s">
        <v>10</v>
      </c>
      <c r="B120" s="4">
        <f>B113*B114</f>
        <v>2.1597744228783338E-2</v>
      </c>
    </row>
    <row r="121" spans="1:34" s="13" customFormat="1">
      <c r="A121" s="14" t="s">
        <v>17</v>
      </c>
      <c r="B121" s="7">
        <f>B118*(3%+3%*12%)</f>
        <v>3.3360411911114644E-3</v>
      </c>
    </row>
    <row r="122" spans="1:34" s="13" customFormat="1">
      <c r="A122" s="14" t="s">
        <v>14</v>
      </c>
      <c r="B122" s="4">
        <v>1E-3</v>
      </c>
    </row>
    <row r="123" spans="1:34" s="13" customFormat="1">
      <c r="A123" s="14" t="s">
        <v>15</v>
      </c>
      <c r="B123" s="4">
        <v>1E-4</v>
      </c>
    </row>
    <row r="124" spans="1:34" s="13" customFormat="1">
      <c r="A124" s="14" t="s">
        <v>16</v>
      </c>
      <c r="B124" s="4">
        <v>1E-3</v>
      </c>
    </row>
    <row r="125" spans="1:34" s="13" customFormat="1">
      <c r="A125" s="19" t="s">
        <v>11</v>
      </c>
      <c r="B125" s="8">
        <f>B118-B119-B120-B121-B122-B123-B124-B126</f>
        <v>7.7531547917559229E-3</v>
      </c>
    </row>
    <row r="126" spans="1:34" s="22" customFormat="1" ht="14.25" thickBot="1">
      <c r="A126" s="20" t="s">
        <v>12</v>
      </c>
      <c r="B126" s="21">
        <v>5.2499999999999998E-2</v>
      </c>
    </row>
    <row r="127" spans="1:34" s="11" customFormat="1">
      <c r="A127" s="9" t="s">
        <v>4</v>
      </c>
      <c r="B127" s="10">
        <f>15*30</f>
        <v>450</v>
      </c>
    </row>
    <row r="128" spans="1:34" s="13" customFormat="1">
      <c r="A128" s="12" t="s">
        <v>13</v>
      </c>
      <c r="B128" s="1">
        <f>B110+1</f>
        <v>8</v>
      </c>
    </row>
    <row r="129" spans="1:34" s="13" customFormat="1">
      <c r="A129" s="14" t="s">
        <v>7</v>
      </c>
      <c r="B129" s="6">
        <f>B127/B128</f>
        <v>56.25</v>
      </c>
    </row>
    <row r="130" spans="1:34" s="13" customFormat="1">
      <c r="A130" s="14" t="s">
        <v>8</v>
      </c>
      <c r="B130" s="2">
        <f>SUM(D135:AH135)</f>
        <v>6.9772368021901857E-2</v>
      </c>
    </row>
    <row r="131" spans="1:34" s="13" customFormat="1">
      <c r="A131" s="14" t="s">
        <v>9</v>
      </c>
      <c r="B131" s="2">
        <f>1+B130*B129</f>
        <v>4.924695701231979</v>
      </c>
    </row>
    <row r="132" spans="1:34" s="13" customFormat="1">
      <c r="A132" s="15" t="s">
        <v>6</v>
      </c>
      <c r="B132" s="3">
        <v>4.3699999999999998E-3</v>
      </c>
    </row>
    <row r="133" spans="1:34" s="13" customFormat="1">
      <c r="A133" s="15" t="s">
        <v>0</v>
      </c>
      <c r="B133" s="3">
        <v>8.9999999999999993E-3</v>
      </c>
      <c r="D133" s="13">
        <v>0</v>
      </c>
      <c r="E133" s="13">
        <v>1</v>
      </c>
      <c r="F133" s="13">
        <v>2</v>
      </c>
      <c r="G133" s="13">
        <v>3</v>
      </c>
      <c r="H133" s="13">
        <v>4</v>
      </c>
      <c r="I133" s="13">
        <v>5</v>
      </c>
      <c r="J133" s="13">
        <v>6</v>
      </c>
      <c r="K133" s="13">
        <v>7</v>
      </c>
      <c r="L133" s="13">
        <v>8</v>
      </c>
      <c r="M133" s="13">
        <v>9</v>
      </c>
      <c r="N133" s="13">
        <v>10</v>
      </c>
      <c r="O133" s="13">
        <v>11</v>
      </c>
      <c r="P133" s="13">
        <v>12</v>
      </c>
      <c r="Q133" s="13">
        <v>13</v>
      </c>
      <c r="R133" s="13">
        <v>14</v>
      </c>
      <c r="S133" s="13">
        <v>15</v>
      </c>
      <c r="T133" s="13">
        <v>16</v>
      </c>
      <c r="U133" s="13">
        <v>17</v>
      </c>
      <c r="V133" s="13">
        <v>18</v>
      </c>
      <c r="W133" s="13">
        <v>19</v>
      </c>
      <c r="X133" s="13">
        <v>20</v>
      </c>
      <c r="Y133" s="13">
        <v>21</v>
      </c>
      <c r="Z133" s="13">
        <v>22</v>
      </c>
      <c r="AA133" s="13">
        <v>23</v>
      </c>
      <c r="AB133" s="13">
        <v>24</v>
      </c>
      <c r="AC133" s="13">
        <v>25</v>
      </c>
      <c r="AD133" s="13">
        <v>26</v>
      </c>
      <c r="AE133" s="13">
        <v>27</v>
      </c>
      <c r="AF133" s="13">
        <v>28</v>
      </c>
      <c r="AG133" s="13">
        <v>29</v>
      </c>
      <c r="AH133" s="13">
        <v>30</v>
      </c>
    </row>
    <row r="134" spans="1:34" s="13" customFormat="1">
      <c r="A134" s="14" t="s">
        <v>2</v>
      </c>
      <c r="B134" s="4">
        <f>AVERAGEIF(D134:AH134,"&gt;0")</f>
        <v>0.96906066697085924</v>
      </c>
      <c r="C134" s="13" t="s">
        <v>1</v>
      </c>
      <c r="D134" s="16">
        <v>1</v>
      </c>
      <c r="E134" s="17">
        <f>IF(E133&lt;$B128,D134*(1-$B133),"")</f>
        <v>0.99099999999999999</v>
      </c>
      <c r="F134" s="17">
        <f t="shared" ref="F134" si="362">IF(F133&lt;$B128,E134*(1-$B133),"")</f>
        <v>0.98208099999999998</v>
      </c>
      <c r="G134" s="17">
        <f t="shared" ref="G134" si="363">IF(G133&lt;$B128,F134*(1-$B133),"")</f>
        <v>0.97324227099999994</v>
      </c>
      <c r="H134" s="17">
        <f t="shared" ref="H134" si="364">IF(H133&lt;$B128,G134*(1-$B133),"")</f>
        <v>0.9644830905609999</v>
      </c>
      <c r="I134" s="17">
        <f t="shared" ref="I134" si="365">IF(I133&lt;$B128,H134*(1-$B133),"")</f>
        <v>0.9558027427459509</v>
      </c>
      <c r="J134" s="17">
        <f t="shared" ref="J134" si="366">IF(J133&lt;$B128,I134*(1-$B133),"")</f>
        <v>0.94720051806123728</v>
      </c>
      <c r="K134" s="17">
        <f t="shared" ref="K134" si="367">IF(K133&lt;$B128,J134*(1-$B133),"")</f>
        <v>0.93867571339868616</v>
      </c>
      <c r="L134" s="17" t="str">
        <f t="shared" ref="L134" si="368">IF(L133&lt;$B128,K134*(1-$B133),"")</f>
        <v/>
      </c>
      <c r="M134" s="17" t="str">
        <f t="shared" ref="M134" si="369">IF(M133&lt;$B128,L134*(1-$B133),"")</f>
        <v/>
      </c>
      <c r="N134" s="17" t="str">
        <f t="shared" ref="N134" si="370">IF(N133&lt;$B128,M134*(1-$B133),"")</f>
        <v/>
      </c>
      <c r="O134" s="17" t="str">
        <f t="shared" ref="O134" si="371">IF(O133&lt;$B128,N134*(1-$B133),"")</f>
        <v/>
      </c>
      <c r="P134" s="17" t="str">
        <f t="shared" ref="P134" si="372">IF(P133&lt;$B128,O134*(1-$B133),"")</f>
        <v/>
      </c>
      <c r="Q134" s="17" t="str">
        <f t="shared" ref="Q134" si="373">IF(Q133&lt;$B128,P134*(1-$B133),"")</f>
        <v/>
      </c>
      <c r="R134" s="17" t="str">
        <f t="shared" ref="R134" si="374">IF(R133&lt;$B128,Q134*(1-$B133),"")</f>
        <v/>
      </c>
      <c r="S134" s="17" t="str">
        <f t="shared" ref="S134" si="375">IF(S133&lt;$B128,R134*(1-$B133),"")</f>
        <v/>
      </c>
      <c r="T134" s="17" t="str">
        <f t="shared" ref="T134" si="376">IF(T133&lt;$B128,S134*(1-$B133),"")</f>
        <v/>
      </c>
      <c r="U134" s="17" t="str">
        <f t="shared" ref="U134" si="377">IF(U133&lt;$B128,T134*(1-$B133),"")</f>
        <v/>
      </c>
      <c r="V134" s="17" t="str">
        <f t="shared" ref="V134" si="378">IF(V133&lt;$B128,U134*(1-$B133),"")</f>
        <v/>
      </c>
      <c r="W134" s="17" t="str">
        <f t="shared" ref="W134" si="379">IF(W133&lt;$B128,V134*(1-$B133),"")</f>
        <v/>
      </c>
      <c r="X134" s="17" t="str">
        <f t="shared" ref="X134" si="380">IF(X133&lt;$B128,W134*(1-$B133),"")</f>
        <v/>
      </c>
      <c r="Y134" s="17" t="str">
        <f t="shared" ref="Y134" si="381">IF(Y133&lt;$B128,X134*(1-$B133),"")</f>
        <v/>
      </c>
      <c r="Z134" s="17" t="str">
        <f t="shared" ref="Z134" si="382">IF(Z133&lt;$B128,Y134*(1-$B133),"")</f>
        <v/>
      </c>
      <c r="AA134" s="17" t="str">
        <f t="shared" ref="AA134" si="383">IF(AA133&lt;$B128,Z134*(1-$B133),"")</f>
        <v/>
      </c>
      <c r="AB134" s="17" t="str">
        <f t="shared" ref="AB134" si="384">IF(AB133&lt;$B128,AA134*(1-$B133),"")</f>
        <v/>
      </c>
      <c r="AC134" s="17" t="str">
        <f t="shared" ref="AC134" si="385">IF(AC133&lt;$B128,AB134*(1-$B133),"")</f>
        <v/>
      </c>
      <c r="AD134" s="17" t="str">
        <f t="shared" ref="AD134" si="386">IF(AD133&lt;$B128,AC134*(1-$B133),"")</f>
        <v/>
      </c>
      <c r="AE134" s="17" t="str">
        <f t="shared" ref="AE134" si="387">IF(AE133&lt;$B128,AD134*(1-$B133),"")</f>
        <v/>
      </c>
      <c r="AF134" s="17" t="str">
        <f t="shared" ref="AF134" si="388">IF(AF133&lt;$B128,AE134*(1-$B133),"")</f>
        <v/>
      </c>
      <c r="AG134" s="17" t="str">
        <f t="shared" ref="AG134" si="389">IF(AG133&lt;$B128,AF134*(1-$B133),"")</f>
        <v/>
      </c>
      <c r="AH134" s="17" t="str">
        <f t="shared" ref="AH134" si="390">IF(AH133&lt;$B128,AG134*(1-$B133),"")</f>
        <v/>
      </c>
    </row>
    <row r="135" spans="1:34" s="13" customFormat="1">
      <c r="A135" s="18" t="s">
        <v>3</v>
      </c>
      <c r="B135" s="5">
        <v>0.10199999999999999</v>
      </c>
      <c r="C135" s="13" t="s">
        <v>19</v>
      </c>
      <c r="D135" s="29">
        <f t="shared" ref="D135" si="391">IF(ISNUMBER(D134),D134*$B133,"")</f>
        <v>8.9999999999999993E-3</v>
      </c>
      <c r="E135" s="29">
        <f t="shared" ref="E135" si="392">IF(ISNUMBER(E134),E134*$B133,"")</f>
        <v>8.9189999999999998E-3</v>
      </c>
      <c r="F135" s="29">
        <f t="shared" ref="F135" si="393">IF(ISNUMBER(F134),F134*$B133,"")</f>
        <v>8.838729E-3</v>
      </c>
      <c r="G135" s="29">
        <f t="shared" ref="G135" si="394">IF(ISNUMBER(G134),G134*$B133,"")</f>
        <v>8.7591804389999979E-3</v>
      </c>
      <c r="H135" s="29">
        <f t="shared" ref="H135" si="395">IF(ISNUMBER(H134),H134*$B133,"")</f>
        <v>8.6803478150489985E-3</v>
      </c>
      <c r="I135" s="29">
        <f t="shared" ref="I135" si="396">IF(ISNUMBER(I134),I134*$B133,"")</f>
        <v>8.602224684713557E-3</v>
      </c>
      <c r="J135" s="29">
        <f t="shared" ref="J135" si="397">IF(ISNUMBER(J134),J134*$B133,"")</f>
        <v>8.5248046625511342E-3</v>
      </c>
      <c r="K135" s="29">
        <f t="shared" ref="K135" si="398">IF(ISNUMBER(K134),K134*$B133,"")</f>
        <v>8.448081420588175E-3</v>
      </c>
      <c r="L135" s="29" t="str">
        <f t="shared" ref="L135" si="399">IF(ISNUMBER(L134),L134*$B133,"")</f>
        <v/>
      </c>
      <c r="M135" s="29" t="str">
        <f t="shared" ref="M135" si="400">IF(ISNUMBER(M134),M134*$B133,"")</f>
        <v/>
      </c>
      <c r="N135" s="29" t="str">
        <f t="shared" ref="N135" si="401">IF(ISNUMBER(N134),N134*$B133,"")</f>
        <v/>
      </c>
      <c r="O135" s="29" t="str">
        <f t="shared" ref="O135" si="402">IF(ISNUMBER(O134),O134*$B133,"")</f>
        <v/>
      </c>
      <c r="P135" s="29" t="str">
        <f t="shared" ref="P135" si="403">IF(ISNUMBER(P134),P134*$B133,"")</f>
        <v/>
      </c>
      <c r="Q135" s="29" t="str">
        <f t="shared" ref="Q135" si="404">IF(ISNUMBER(Q134),Q134*$B133,"")</f>
        <v/>
      </c>
      <c r="R135" s="29" t="str">
        <f t="shared" ref="R135" si="405">IF(ISNUMBER(R134),R134*$B133,"")</f>
        <v/>
      </c>
      <c r="S135" s="29" t="str">
        <f t="shared" ref="S135" si="406">IF(ISNUMBER(S134),S134*$B133,"")</f>
        <v/>
      </c>
      <c r="T135" s="29" t="str">
        <f t="shared" ref="T135" si="407">IF(ISNUMBER(T134),T134*$B133,"")</f>
        <v/>
      </c>
      <c r="U135" s="29" t="str">
        <f t="shared" ref="U135" si="408">IF(ISNUMBER(U134),U134*$B133,"")</f>
        <v/>
      </c>
      <c r="V135" s="29" t="str">
        <f t="shared" ref="V135" si="409">IF(ISNUMBER(V134),V134*$B133,"")</f>
        <v/>
      </c>
      <c r="W135" s="29" t="str">
        <f t="shared" ref="W135" si="410">IF(ISNUMBER(W134),W134*$B133,"")</f>
        <v/>
      </c>
      <c r="X135" s="29" t="str">
        <f t="shared" ref="X135" si="411">IF(ISNUMBER(X134),X134*$B133,"")</f>
        <v/>
      </c>
      <c r="Y135" s="29" t="str">
        <f t="shared" ref="Y135" si="412">IF(ISNUMBER(Y134),Y134*$B133,"")</f>
        <v/>
      </c>
      <c r="Z135" s="29" t="str">
        <f t="shared" ref="Z135" si="413">IF(ISNUMBER(Z134),Z134*$B133,"")</f>
        <v/>
      </c>
      <c r="AA135" s="29" t="str">
        <f t="shared" ref="AA135" si="414">IF(ISNUMBER(AA134),AA134*$B133,"")</f>
        <v/>
      </c>
      <c r="AB135" s="29" t="str">
        <f t="shared" ref="AB135" si="415">IF(ISNUMBER(AB134),AB134*$B133,"")</f>
        <v/>
      </c>
      <c r="AC135" s="29" t="str">
        <f t="shared" ref="AC135" si="416">IF(ISNUMBER(AC134),AC134*$B133,"")</f>
        <v/>
      </c>
      <c r="AD135" s="29" t="str">
        <f t="shared" ref="AD135" si="417">IF(ISNUMBER(AD134),AD134*$B133,"")</f>
        <v/>
      </c>
      <c r="AE135" s="29" t="str">
        <f t="shared" ref="AE135" si="418">IF(ISNUMBER(AE134),AE134*$B133,"")</f>
        <v/>
      </c>
      <c r="AF135" s="29" t="str">
        <f t="shared" ref="AF135" si="419">IF(ISNUMBER(AF134),AF134*$B133,"")</f>
        <v/>
      </c>
      <c r="AG135" s="29" t="str">
        <f t="shared" ref="AG135" si="420">IF(ISNUMBER(AG134),AG134*$B133,"")</f>
        <v/>
      </c>
      <c r="AH135" s="29" t="str">
        <f t="shared" ref="AH135" si="421">IF(ISNUMBER(AH134),AH134*$B133,"")</f>
        <v/>
      </c>
    </row>
    <row r="136" spans="1:34" s="13" customFormat="1">
      <c r="A136" s="14" t="s">
        <v>5</v>
      </c>
      <c r="B136" s="4">
        <f>B135*B134</f>
        <v>9.8844188031027638E-2</v>
      </c>
    </row>
    <row r="137" spans="1:34" s="13" customFormat="1">
      <c r="A137" s="14" t="s">
        <v>18</v>
      </c>
      <c r="B137" s="2">
        <v>1.2E-2</v>
      </c>
    </row>
    <row r="138" spans="1:34" s="13" customFormat="1">
      <c r="A138" s="14" t="s">
        <v>10</v>
      </c>
      <c r="B138" s="4">
        <f>B131*B132</f>
        <v>2.1520920214383746E-2</v>
      </c>
    </row>
    <row r="139" spans="1:34" s="13" customFormat="1">
      <c r="A139" s="14" t="s">
        <v>17</v>
      </c>
      <c r="B139" s="7">
        <f>B136*(3%+3%*12%)</f>
        <v>3.3211647178425286E-3</v>
      </c>
    </row>
    <row r="140" spans="1:34" s="13" customFormat="1">
      <c r="A140" s="14" t="s">
        <v>14</v>
      </c>
      <c r="B140" s="4">
        <v>1E-3</v>
      </c>
    </row>
    <row r="141" spans="1:34" s="13" customFormat="1">
      <c r="A141" s="14" t="s">
        <v>15</v>
      </c>
      <c r="B141" s="4">
        <v>1E-4</v>
      </c>
    </row>
    <row r="142" spans="1:34" s="13" customFormat="1">
      <c r="A142" s="14" t="s">
        <v>16</v>
      </c>
      <c r="B142" s="4">
        <v>1E-3</v>
      </c>
    </row>
    <row r="143" spans="1:34" s="13" customFormat="1">
      <c r="A143" s="19" t="s">
        <v>11</v>
      </c>
      <c r="B143" s="8">
        <f>B136-B137-B138-B139-B140-B141-B142-B144</f>
        <v>7.4021030988013631E-3</v>
      </c>
    </row>
    <row r="144" spans="1:34" s="22" customFormat="1" ht="14.25" thickBot="1">
      <c r="A144" s="20" t="s">
        <v>12</v>
      </c>
      <c r="B144" s="21">
        <v>5.2499999999999998E-2</v>
      </c>
    </row>
    <row r="145" spans="1:34" s="11" customFormat="1">
      <c r="A145" s="9" t="s">
        <v>4</v>
      </c>
      <c r="B145" s="10">
        <f>15*30</f>
        <v>450</v>
      </c>
    </row>
    <row r="146" spans="1:34" s="13" customFormat="1">
      <c r="A146" s="12" t="s">
        <v>13</v>
      </c>
      <c r="B146" s="1">
        <f>B128+1</f>
        <v>9</v>
      </c>
    </row>
    <row r="147" spans="1:34" s="13" customFormat="1">
      <c r="A147" s="14" t="s">
        <v>7</v>
      </c>
      <c r="B147" s="6">
        <f>B145/B146</f>
        <v>50</v>
      </c>
    </row>
    <row r="148" spans="1:34" s="13" customFormat="1">
      <c r="A148" s="14" t="s">
        <v>8</v>
      </c>
      <c r="B148" s="2">
        <f>SUM(D153:AH153)</f>
        <v>7.8144416709704734E-2</v>
      </c>
    </row>
    <row r="149" spans="1:34" s="13" customFormat="1">
      <c r="A149" s="14" t="s">
        <v>9</v>
      </c>
      <c r="B149" s="2">
        <f>1+B148*B147</f>
        <v>4.9072208354852371</v>
      </c>
    </row>
    <row r="150" spans="1:34" s="13" customFormat="1">
      <c r="A150" s="15" t="s">
        <v>6</v>
      </c>
      <c r="B150" s="3">
        <v>4.3699999999999998E-3</v>
      </c>
    </row>
    <row r="151" spans="1:34" s="13" customFormat="1">
      <c r="A151" s="15" t="s">
        <v>0</v>
      </c>
      <c r="B151" s="3">
        <v>8.9999999999999993E-3</v>
      </c>
      <c r="D151" s="13">
        <v>0</v>
      </c>
      <c r="E151" s="13">
        <v>1</v>
      </c>
      <c r="F151" s="13">
        <v>2</v>
      </c>
      <c r="G151" s="13">
        <v>3</v>
      </c>
      <c r="H151" s="13">
        <v>4</v>
      </c>
      <c r="I151" s="13">
        <v>5</v>
      </c>
      <c r="J151" s="13">
        <v>6</v>
      </c>
      <c r="K151" s="13">
        <v>7</v>
      </c>
      <c r="L151" s="13">
        <v>8</v>
      </c>
      <c r="M151" s="13">
        <v>9</v>
      </c>
      <c r="N151" s="13">
        <v>10</v>
      </c>
      <c r="O151" s="13">
        <v>11</v>
      </c>
      <c r="P151" s="13">
        <v>12</v>
      </c>
      <c r="Q151" s="13">
        <v>13</v>
      </c>
      <c r="R151" s="13">
        <v>14</v>
      </c>
      <c r="S151" s="13">
        <v>15</v>
      </c>
      <c r="T151" s="13">
        <v>16</v>
      </c>
      <c r="U151" s="13">
        <v>17</v>
      </c>
      <c r="V151" s="13">
        <v>18</v>
      </c>
      <c r="W151" s="13">
        <v>19</v>
      </c>
      <c r="X151" s="13">
        <v>20</v>
      </c>
      <c r="Y151" s="13">
        <v>21</v>
      </c>
      <c r="Z151" s="13">
        <v>22</v>
      </c>
      <c r="AA151" s="13">
        <v>23</v>
      </c>
      <c r="AB151" s="13">
        <v>24</v>
      </c>
      <c r="AC151" s="13">
        <v>25</v>
      </c>
      <c r="AD151" s="13">
        <v>26</v>
      </c>
      <c r="AE151" s="13">
        <v>27</v>
      </c>
      <c r="AF151" s="13">
        <v>28</v>
      </c>
      <c r="AG151" s="13">
        <v>29</v>
      </c>
      <c r="AH151" s="13">
        <v>30</v>
      </c>
    </row>
    <row r="152" spans="1:34" s="13" customFormat="1">
      <c r="A152" s="14" t="s">
        <v>2</v>
      </c>
      <c r="B152" s="4">
        <f>AVERAGEIF(D152:AH152,"&gt;0")</f>
        <v>0.96474588530499694</v>
      </c>
      <c r="C152" s="13" t="s">
        <v>1</v>
      </c>
      <c r="D152" s="16">
        <v>1</v>
      </c>
      <c r="E152" s="17">
        <f>IF(E151&lt;$B146,D152*(1-$B151),"")</f>
        <v>0.99099999999999999</v>
      </c>
      <c r="F152" s="17">
        <f t="shared" ref="F152" si="422">IF(F151&lt;$B146,E152*(1-$B151),"")</f>
        <v>0.98208099999999998</v>
      </c>
      <c r="G152" s="17">
        <f t="shared" ref="G152" si="423">IF(G151&lt;$B146,F152*(1-$B151),"")</f>
        <v>0.97324227099999994</v>
      </c>
      <c r="H152" s="17">
        <f t="shared" ref="H152" si="424">IF(H151&lt;$B146,G152*(1-$B151),"")</f>
        <v>0.9644830905609999</v>
      </c>
      <c r="I152" s="17">
        <f t="shared" ref="I152" si="425">IF(I151&lt;$B146,H152*(1-$B151),"")</f>
        <v>0.9558027427459509</v>
      </c>
      <c r="J152" s="17">
        <f t="shared" ref="J152" si="426">IF(J151&lt;$B146,I152*(1-$B151),"")</f>
        <v>0.94720051806123728</v>
      </c>
      <c r="K152" s="17">
        <f t="shared" ref="K152" si="427">IF(K151&lt;$B146,J152*(1-$B151),"")</f>
        <v>0.93867571339868616</v>
      </c>
      <c r="L152" s="17">
        <f t="shared" ref="L152" si="428">IF(L151&lt;$B146,K152*(1-$B151),"")</f>
        <v>0.93022763197809799</v>
      </c>
      <c r="M152" s="17" t="str">
        <f t="shared" ref="M152" si="429">IF(M151&lt;$B146,L152*(1-$B151),"")</f>
        <v/>
      </c>
      <c r="N152" s="17" t="str">
        <f t="shared" ref="N152" si="430">IF(N151&lt;$B146,M152*(1-$B151),"")</f>
        <v/>
      </c>
      <c r="O152" s="17" t="str">
        <f t="shared" ref="O152" si="431">IF(O151&lt;$B146,N152*(1-$B151),"")</f>
        <v/>
      </c>
      <c r="P152" s="17" t="str">
        <f t="shared" ref="P152" si="432">IF(P151&lt;$B146,O152*(1-$B151),"")</f>
        <v/>
      </c>
      <c r="Q152" s="17" t="str">
        <f t="shared" ref="Q152" si="433">IF(Q151&lt;$B146,P152*(1-$B151),"")</f>
        <v/>
      </c>
      <c r="R152" s="17" t="str">
        <f t="shared" ref="R152" si="434">IF(R151&lt;$B146,Q152*(1-$B151),"")</f>
        <v/>
      </c>
      <c r="S152" s="17" t="str">
        <f t="shared" ref="S152" si="435">IF(S151&lt;$B146,R152*(1-$B151),"")</f>
        <v/>
      </c>
      <c r="T152" s="17" t="str">
        <f t="shared" ref="T152" si="436">IF(T151&lt;$B146,S152*(1-$B151),"")</f>
        <v/>
      </c>
      <c r="U152" s="17" t="str">
        <f t="shared" ref="U152" si="437">IF(U151&lt;$B146,T152*(1-$B151),"")</f>
        <v/>
      </c>
      <c r="V152" s="17" t="str">
        <f t="shared" ref="V152" si="438">IF(V151&lt;$B146,U152*(1-$B151),"")</f>
        <v/>
      </c>
      <c r="W152" s="17" t="str">
        <f t="shared" ref="W152" si="439">IF(W151&lt;$B146,V152*(1-$B151),"")</f>
        <v/>
      </c>
      <c r="X152" s="17" t="str">
        <f t="shared" ref="X152" si="440">IF(X151&lt;$B146,W152*(1-$B151),"")</f>
        <v/>
      </c>
      <c r="Y152" s="17" t="str">
        <f t="shared" ref="Y152" si="441">IF(Y151&lt;$B146,X152*(1-$B151),"")</f>
        <v/>
      </c>
      <c r="Z152" s="17" t="str">
        <f t="shared" ref="Z152" si="442">IF(Z151&lt;$B146,Y152*(1-$B151),"")</f>
        <v/>
      </c>
      <c r="AA152" s="17" t="str">
        <f t="shared" ref="AA152" si="443">IF(AA151&lt;$B146,Z152*(1-$B151),"")</f>
        <v/>
      </c>
      <c r="AB152" s="17" t="str">
        <f t="shared" ref="AB152" si="444">IF(AB151&lt;$B146,AA152*(1-$B151),"")</f>
        <v/>
      </c>
      <c r="AC152" s="17" t="str">
        <f t="shared" ref="AC152" si="445">IF(AC151&lt;$B146,AB152*(1-$B151),"")</f>
        <v/>
      </c>
      <c r="AD152" s="17" t="str">
        <f t="shared" ref="AD152" si="446">IF(AD151&lt;$B146,AC152*(1-$B151),"")</f>
        <v/>
      </c>
      <c r="AE152" s="17" t="str">
        <f t="shared" ref="AE152" si="447">IF(AE151&lt;$B146,AD152*(1-$B151),"")</f>
        <v/>
      </c>
      <c r="AF152" s="17" t="str">
        <f t="shared" ref="AF152" si="448">IF(AF151&lt;$B146,AE152*(1-$B151),"")</f>
        <v/>
      </c>
      <c r="AG152" s="17" t="str">
        <f t="shared" ref="AG152" si="449">IF(AG151&lt;$B146,AF152*(1-$B151),"")</f>
        <v/>
      </c>
      <c r="AH152" s="17" t="str">
        <f t="shared" ref="AH152" si="450">IF(AH151&lt;$B146,AG152*(1-$B151),"")</f>
        <v/>
      </c>
    </row>
    <row r="153" spans="1:34" s="13" customFormat="1">
      <c r="A153" s="18" t="s">
        <v>3</v>
      </c>
      <c r="B153" s="5">
        <v>0.10199999999999999</v>
      </c>
      <c r="C153" s="13" t="s">
        <v>19</v>
      </c>
      <c r="D153" s="29">
        <f t="shared" ref="D153" si="451">IF(ISNUMBER(D152),D152*$B151,"")</f>
        <v>8.9999999999999993E-3</v>
      </c>
      <c r="E153" s="29">
        <f t="shared" ref="E153" si="452">IF(ISNUMBER(E152),E152*$B151,"")</f>
        <v>8.9189999999999998E-3</v>
      </c>
      <c r="F153" s="29">
        <f t="shared" ref="F153" si="453">IF(ISNUMBER(F152),F152*$B151,"")</f>
        <v>8.838729E-3</v>
      </c>
      <c r="G153" s="29">
        <f t="shared" ref="G153" si="454">IF(ISNUMBER(G152),G152*$B151,"")</f>
        <v>8.7591804389999979E-3</v>
      </c>
      <c r="H153" s="29">
        <f t="shared" ref="H153" si="455">IF(ISNUMBER(H152),H152*$B151,"")</f>
        <v>8.6803478150489985E-3</v>
      </c>
      <c r="I153" s="29">
        <f t="shared" ref="I153" si="456">IF(ISNUMBER(I152),I152*$B151,"")</f>
        <v>8.602224684713557E-3</v>
      </c>
      <c r="J153" s="29">
        <f t="shared" ref="J153" si="457">IF(ISNUMBER(J152),J152*$B151,"")</f>
        <v>8.5248046625511342E-3</v>
      </c>
      <c r="K153" s="29">
        <f t="shared" ref="K153" si="458">IF(ISNUMBER(K152),K152*$B151,"")</f>
        <v>8.448081420588175E-3</v>
      </c>
      <c r="L153" s="29">
        <f t="shared" ref="L153" si="459">IF(ISNUMBER(L152),L152*$B151,"")</f>
        <v>8.3720486878028806E-3</v>
      </c>
      <c r="M153" s="29" t="str">
        <f t="shared" ref="M153" si="460">IF(ISNUMBER(M152),M152*$B151,"")</f>
        <v/>
      </c>
      <c r="N153" s="29" t="str">
        <f t="shared" ref="N153" si="461">IF(ISNUMBER(N152),N152*$B151,"")</f>
        <v/>
      </c>
      <c r="O153" s="29" t="str">
        <f t="shared" ref="O153" si="462">IF(ISNUMBER(O152),O152*$B151,"")</f>
        <v/>
      </c>
      <c r="P153" s="29" t="str">
        <f t="shared" ref="P153" si="463">IF(ISNUMBER(P152),P152*$B151,"")</f>
        <v/>
      </c>
      <c r="Q153" s="29" t="str">
        <f t="shared" ref="Q153" si="464">IF(ISNUMBER(Q152),Q152*$B151,"")</f>
        <v/>
      </c>
      <c r="R153" s="29" t="str">
        <f t="shared" ref="R153" si="465">IF(ISNUMBER(R152),R152*$B151,"")</f>
        <v/>
      </c>
      <c r="S153" s="29" t="str">
        <f t="shared" ref="S153" si="466">IF(ISNUMBER(S152),S152*$B151,"")</f>
        <v/>
      </c>
      <c r="T153" s="29" t="str">
        <f t="shared" ref="T153" si="467">IF(ISNUMBER(T152),T152*$B151,"")</f>
        <v/>
      </c>
      <c r="U153" s="29" t="str">
        <f t="shared" ref="U153" si="468">IF(ISNUMBER(U152),U152*$B151,"")</f>
        <v/>
      </c>
      <c r="V153" s="29" t="str">
        <f t="shared" ref="V153" si="469">IF(ISNUMBER(V152),V152*$B151,"")</f>
        <v/>
      </c>
      <c r="W153" s="29" t="str">
        <f t="shared" ref="W153" si="470">IF(ISNUMBER(W152),W152*$B151,"")</f>
        <v/>
      </c>
      <c r="X153" s="29" t="str">
        <f t="shared" ref="X153" si="471">IF(ISNUMBER(X152),X152*$B151,"")</f>
        <v/>
      </c>
      <c r="Y153" s="29" t="str">
        <f t="shared" ref="Y153" si="472">IF(ISNUMBER(Y152),Y152*$B151,"")</f>
        <v/>
      </c>
      <c r="Z153" s="29" t="str">
        <f t="shared" ref="Z153" si="473">IF(ISNUMBER(Z152),Z152*$B151,"")</f>
        <v/>
      </c>
      <c r="AA153" s="29" t="str">
        <f t="shared" ref="AA153" si="474">IF(ISNUMBER(AA152),AA152*$B151,"")</f>
        <v/>
      </c>
      <c r="AB153" s="29" t="str">
        <f t="shared" ref="AB153" si="475">IF(ISNUMBER(AB152),AB152*$B151,"")</f>
        <v/>
      </c>
      <c r="AC153" s="29" t="str">
        <f t="shared" ref="AC153" si="476">IF(ISNUMBER(AC152),AC152*$B151,"")</f>
        <v/>
      </c>
      <c r="AD153" s="29" t="str">
        <f t="shared" ref="AD153" si="477">IF(ISNUMBER(AD152),AD152*$B151,"")</f>
        <v/>
      </c>
      <c r="AE153" s="29" t="str">
        <f t="shared" ref="AE153" si="478">IF(ISNUMBER(AE152),AE152*$B151,"")</f>
        <v/>
      </c>
      <c r="AF153" s="29" t="str">
        <f t="shared" ref="AF153" si="479">IF(ISNUMBER(AF152),AF152*$B151,"")</f>
        <v/>
      </c>
      <c r="AG153" s="29" t="str">
        <f t="shared" ref="AG153" si="480">IF(ISNUMBER(AG152),AG152*$B151,"")</f>
        <v/>
      </c>
      <c r="AH153" s="29" t="str">
        <f t="shared" ref="AH153" si="481">IF(ISNUMBER(AH152),AH152*$B151,"")</f>
        <v/>
      </c>
    </row>
    <row r="154" spans="1:34" s="13" customFormat="1">
      <c r="A154" s="14" t="s">
        <v>5</v>
      </c>
      <c r="B154" s="4">
        <f>B153*B152</f>
        <v>9.8404080301109684E-2</v>
      </c>
    </row>
    <row r="155" spans="1:34" s="13" customFormat="1">
      <c r="A155" s="14" t="s">
        <v>18</v>
      </c>
      <c r="B155" s="2">
        <v>1.2E-2</v>
      </c>
    </row>
    <row r="156" spans="1:34" s="13" customFormat="1">
      <c r="A156" s="14" t="s">
        <v>10</v>
      </c>
      <c r="B156" s="4">
        <f>B149*B150</f>
        <v>2.1444555051070485E-2</v>
      </c>
    </row>
    <row r="157" spans="1:34" s="13" customFormat="1">
      <c r="A157" s="14" t="s">
        <v>17</v>
      </c>
      <c r="B157" s="7">
        <f>B154*(3%+3%*12%)</f>
        <v>3.3063770981172852E-3</v>
      </c>
    </row>
    <row r="158" spans="1:34" s="13" customFormat="1">
      <c r="A158" s="14" t="s">
        <v>14</v>
      </c>
      <c r="B158" s="4">
        <v>1E-3</v>
      </c>
    </row>
    <row r="159" spans="1:34" s="13" customFormat="1">
      <c r="A159" s="14" t="s">
        <v>15</v>
      </c>
      <c r="B159" s="4">
        <v>1E-4</v>
      </c>
    </row>
    <row r="160" spans="1:34" s="13" customFormat="1">
      <c r="A160" s="14" t="s">
        <v>16</v>
      </c>
      <c r="B160" s="4">
        <v>1E-3</v>
      </c>
    </row>
    <row r="161" spans="1:34" s="13" customFormat="1">
      <c r="A161" s="19" t="s">
        <v>11</v>
      </c>
      <c r="B161" s="8">
        <f>B154-B155-B156-B157-B158-B159-B160-B162</f>
        <v>7.0531481519219147E-3</v>
      </c>
    </row>
    <row r="162" spans="1:34" s="22" customFormat="1" ht="14.25" thickBot="1">
      <c r="A162" s="20" t="s">
        <v>12</v>
      </c>
      <c r="B162" s="21">
        <v>5.2499999999999998E-2</v>
      </c>
    </row>
    <row r="163" spans="1:34" s="11" customFormat="1">
      <c r="A163" s="9" t="s">
        <v>4</v>
      </c>
      <c r="B163" s="10">
        <f>15*30</f>
        <v>450</v>
      </c>
    </row>
    <row r="164" spans="1:34" s="13" customFormat="1">
      <c r="A164" s="12" t="s">
        <v>13</v>
      </c>
      <c r="B164" s="1">
        <f>B146+1</f>
        <v>10</v>
      </c>
    </row>
    <row r="165" spans="1:34" s="13" customFormat="1">
      <c r="A165" s="14" t="s">
        <v>7</v>
      </c>
      <c r="B165" s="6">
        <f>B163/B164</f>
        <v>45</v>
      </c>
    </row>
    <row r="166" spans="1:34" s="13" customFormat="1">
      <c r="A166" s="14" t="s">
        <v>8</v>
      </c>
      <c r="B166" s="2">
        <f>SUM(D171:AH171)</f>
        <v>8.6441116959317388E-2</v>
      </c>
    </row>
    <row r="167" spans="1:34" s="13" customFormat="1">
      <c r="A167" s="14" t="s">
        <v>9</v>
      </c>
      <c r="B167" s="2">
        <f>1+B166*B165</f>
        <v>4.8898502631692828</v>
      </c>
    </row>
    <row r="168" spans="1:34" s="13" customFormat="1">
      <c r="A168" s="15" t="s">
        <v>6</v>
      </c>
      <c r="B168" s="3">
        <v>4.3699999999999998E-3</v>
      </c>
    </row>
    <row r="169" spans="1:34" s="13" customFormat="1">
      <c r="A169" s="15" t="s">
        <v>0</v>
      </c>
      <c r="B169" s="3">
        <v>8.9999999999999993E-3</v>
      </c>
      <c r="D169" s="13">
        <v>0</v>
      </c>
      <c r="E169" s="13">
        <v>1</v>
      </c>
      <c r="F169" s="13">
        <v>2</v>
      </c>
      <c r="G169" s="13">
        <v>3</v>
      </c>
      <c r="H169" s="13">
        <v>4</v>
      </c>
      <c r="I169" s="13">
        <v>5</v>
      </c>
      <c r="J169" s="13">
        <v>6</v>
      </c>
      <c r="K169" s="13">
        <v>7</v>
      </c>
      <c r="L169" s="13">
        <v>8</v>
      </c>
      <c r="M169" s="13">
        <v>9</v>
      </c>
      <c r="N169" s="13">
        <v>10</v>
      </c>
      <c r="O169" s="13">
        <v>11</v>
      </c>
      <c r="P169" s="13">
        <v>12</v>
      </c>
      <c r="Q169" s="13">
        <v>13</v>
      </c>
      <c r="R169" s="13">
        <v>14</v>
      </c>
      <c r="S169" s="13">
        <v>15</v>
      </c>
      <c r="T169" s="13">
        <v>16</v>
      </c>
      <c r="U169" s="13">
        <v>17</v>
      </c>
      <c r="V169" s="13">
        <v>18</v>
      </c>
      <c r="W169" s="13">
        <v>19</v>
      </c>
      <c r="X169" s="13">
        <v>20</v>
      </c>
      <c r="Y169" s="13">
        <v>21</v>
      </c>
      <c r="Z169" s="13">
        <v>22</v>
      </c>
      <c r="AA169" s="13">
        <v>23</v>
      </c>
      <c r="AB169" s="13">
        <v>24</v>
      </c>
      <c r="AC169" s="13">
        <v>25</v>
      </c>
      <c r="AD169" s="13">
        <v>26</v>
      </c>
      <c r="AE169" s="13">
        <v>27</v>
      </c>
      <c r="AF169" s="13">
        <v>28</v>
      </c>
      <c r="AG169" s="13">
        <v>29</v>
      </c>
      <c r="AH169" s="13">
        <v>30</v>
      </c>
    </row>
    <row r="170" spans="1:34" s="13" customFormat="1">
      <c r="A170" s="14" t="s">
        <v>2</v>
      </c>
      <c r="B170" s="4">
        <f>AVERAGEIF(D170:AH170,"&gt;0")</f>
        <v>0.96045685510352674</v>
      </c>
      <c r="C170" s="13" t="s">
        <v>1</v>
      </c>
      <c r="D170" s="16">
        <v>1</v>
      </c>
      <c r="E170" s="17">
        <f>IF(E169&lt;$B164,D170*(1-$B169),"")</f>
        <v>0.99099999999999999</v>
      </c>
      <c r="F170" s="17">
        <f t="shared" ref="F170" si="482">IF(F169&lt;$B164,E170*(1-$B169),"")</f>
        <v>0.98208099999999998</v>
      </c>
      <c r="G170" s="17">
        <f t="shared" ref="G170" si="483">IF(G169&lt;$B164,F170*(1-$B169),"")</f>
        <v>0.97324227099999994</v>
      </c>
      <c r="H170" s="17">
        <f t="shared" ref="H170" si="484">IF(H169&lt;$B164,G170*(1-$B169),"")</f>
        <v>0.9644830905609999</v>
      </c>
      <c r="I170" s="17">
        <f t="shared" ref="I170" si="485">IF(I169&lt;$B164,H170*(1-$B169),"")</f>
        <v>0.9558027427459509</v>
      </c>
      <c r="J170" s="17">
        <f t="shared" ref="J170" si="486">IF(J169&lt;$B164,I170*(1-$B169),"")</f>
        <v>0.94720051806123728</v>
      </c>
      <c r="K170" s="17">
        <f t="shared" ref="K170" si="487">IF(K169&lt;$B164,J170*(1-$B169),"")</f>
        <v>0.93867571339868616</v>
      </c>
      <c r="L170" s="17">
        <f t="shared" ref="L170" si="488">IF(L169&lt;$B164,K170*(1-$B169),"")</f>
        <v>0.93022763197809799</v>
      </c>
      <c r="M170" s="17">
        <f t="shared" ref="M170" si="489">IF(M169&lt;$B164,L170*(1-$B169),"")</f>
        <v>0.92185558329029516</v>
      </c>
      <c r="N170" s="17" t="str">
        <f t="shared" ref="N170" si="490">IF(N169&lt;$B164,M170*(1-$B169),"")</f>
        <v/>
      </c>
      <c r="O170" s="17" t="str">
        <f t="shared" ref="O170" si="491">IF(O169&lt;$B164,N170*(1-$B169),"")</f>
        <v/>
      </c>
      <c r="P170" s="17" t="str">
        <f t="shared" ref="P170" si="492">IF(P169&lt;$B164,O170*(1-$B169),"")</f>
        <v/>
      </c>
      <c r="Q170" s="17" t="str">
        <f t="shared" ref="Q170" si="493">IF(Q169&lt;$B164,P170*(1-$B169),"")</f>
        <v/>
      </c>
      <c r="R170" s="17" t="str">
        <f t="shared" ref="R170" si="494">IF(R169&lt;$B164,Q170*(1-$B169),"")</f>
        <v/>
      </c>
      <c r="S170" s="17" t="str">
        <f t="shared" ref="S170" si="495">IF(S169&lt;$B164,R170*(1-$B169),"")</f>
        <v/>
      </c>
      <c r="T170" s="17" t="str">
        <f t="shared" ref="T170" si="496">IF(T169&lt;$B164,S170*(1-$B169),"")</f>
        <v/>
      </c>
      <c r="U170" s="17" t="str">
        <f t="shared" ref="U170" si="497">IF(U169&lt;$B164,T170*(1-$B169),"")</f>
        <v/>
      </c>
      <c r="V170" s="17" t="str">
        <f t="shared" ref="V170" si="498">IF(V169&lt;$B164,U170*(1-$B169),"")</f>
        <v/>
      </c>
      <c r="W170" s="17" t="str">
        <f t="shared" ref="W170" si="499">IF(W169&lt;$B164,V170*(1-$B169),"")</f>
        <v/>
      </c>
      <c r="X170" s="17" t="str">
        <f t="shared" ref="X170" si="500">IF(X169&lt;$B164,W170*(1-$B169),"")</f>
        <v/>
      </c>
      <c r="Y170" s="17" t="str">
        <f t="shared" ref="Y170" si="501">IF(Y169&lt;$B164,X170*(1-$B169),"")</f>
        <v/>
      </c>
      <c r="Z170" s="17" t="str">
        <f t="shared" ref="Z170" si="502">IF(Z169&lt;$B164,Y170*(1-$B169),"")</f>
        <v/>
      </c>
      <c r="AA170" s="17" t="str">
        <f t="shared" ref="AA170" si="503">IF(AA169&lt;$B164,Z170*(1-$B169),"")</f>
        <v/>
      </c>
      <c r="AB170" s="17" t="str">
        <f t="shared" ref="AB170" si="504">IF(AB169&lt;$B164,AA170*(1-$B169),"")</f>
        <v/>
      </c>
      <c r="AC170" s="17" t="str">
        <f t="shared" ref="AC170" si="505">IF(AC169&lt;$B164,AB170*(1-$B169),"")</f>
        <v/>
      </c>
      <c r="AD170" s="17" t="str">
        <f t="shared" ref="AD170" si="506">IF(AD169&lt;$B164,AC170*(1-$B169),"")</f>
        <v/>
      </c>
      <c r="AE170" s="17" t="str">
        <f t="shared" ref="AE170" si="507">IF(AE169&lt;$B164,AD170*(1-$B169),"")</f>
        <v/>
      </c>
      <c r="AF170" s="17" t="str">
        <f t="shared" ref="AF170" si="508">IF(AF169&lt;$B164,AE170*(1-$B169),"")</f>
        <v/>
      </c>
      <c r="AG170" s="17" t="str">
        <f t="shared" ref="AG170" si="509">IF(AG169&lt;$B164,AF170*(1-$B169),"")</f>
        <v/>
      </c>
      <c r="AH170" s="17" t="str">
        <f t="shared" ref="AH170" si="510">IF(AH169&lt;$B164,AG170*(1-$B169),"")</f>
        <v/>
      </c>
    </row>
    <row r="171" spans="1:34" s="13" customFormat="1">
      <c r="A171" s="18" t="s">
        <v>3</v>
      </c>
      <c r="B171" s="5">
        <v>0.10199999999999999</v>
      </c>
      <c r="C171" s="13" t="s">
        <v>19</v>
      </c>
      <c r="D171" s="29">
        <f t="shared" ref="D171" si="511">IF(ISNUMBER(D170),D170*$B169,"")</f>
        <v>8.9999999999999993E-3</v>
      </c>
      <c r="E171" s="29">
        <f t="shared" ref="E171" si="512">IF(ISNUMBER(E170),E170*$B169,"")</f>
        <v>8.9189999999999998E-3</v>
      </c>
      <c r="F171" s="29">
        <f t="shared" ref="F171" si="513">IF(ISNUMBER(F170),F170*$B169,"")</f>
        <v>8.838729E-3</v>
      </c>
      <c r="G171" s="29">
        <f t="shared" ref="G171" si="514">IF(ISNUMBER(G170),G170*$B169,"")</f>
        <v>8.7591804389999979E-3</v>
      </c>
      <c r="H171" s="29">
        <f t="shared" ref="H171" si="515">IF(ISNUMBER(H170),H170*$B169,"")</f>
        <v>8.6803478150489985E-3</v>
      </c>
      <c r="I171" s="29">
        <f t="shared" ref="I171" si="516">IF(ISNUMBER(I170),I170*$B169,"")</f>
        <v>8.602224684713557E-3</v>
      </c>
      <c r="J171" s="29">
        <f t="shared" ref="J171" si="517">IF(ISNUMBER(J170),J170*$B169,"")</f>
        <v>8.5248046625511342E-3</v>
      </c>
      <c r="K171" s="29">
        <f t="shared" ref="K171" si="518">IF(ISNUMBER(K170),K170*$B169,"")</f>
        <v>8.448081420588175E-3</v>
      </c>
      <c r="L171" s="29">
        <f t="shared" ref="L171" si="519">IF(ISNUMBER(L170),L170*$B169,"")</f>
        <v>8.3720486878028806E-3</v>
      </c>
      <c r="M171" s="29">
        <f t="shared" ref="M171" si="520">IF(ISNUMBER(M170),M170*$B169,"")</f>
        <v>8.2967002496126558E-3</v>
      </c>
      <c r="N171" s="29" t="str">
        <f t="shared" ref="N171" si="521">IF(ISNUMBER(N170),N170*$B169,"")</f>
        <v/>
      </c>
      <c r="O171" s="29" t="str">
        <f t="shared" ref="O171" si="522">IF(ISNUMBER(O170),O170*$B169,"")</f>
        <v/>
      </c>
      <c r="P171" s="29" t="str">
        <f t="shared" ref="P171" si="523">IF(ISNUMBER(P170),P170*$B169,"")</f>
        <v/>
      </c>
      <c r="Q171" s="29" t="str">
        <f t="shared" ref="Q171" si="524">IF(ISNUMBER(Q170),Q170*$B169,"")</f>
        <v/>
      </c>
      <c r="R171" s="29" t="str">
        <f t="shared" ref="R171" si="525">IF(ISNUMBER(R170),R170*$B169,"")</f>
        <v/>
      </c>
      <c r="S171" s="29" t="str">
        <f t="shared" ref="S171" si="526">IF(ISNUMBER(S170),S170*$B169,"")</f>
        <v/>
      </c>
      <c r="T171" s="29" t="str">
        <f t="shared" ref="T171" si="527">IF(ISNUMBER(T170),T170*$B169,"")</f>
        <v/>
      </c>
      <c r="U171" s="29" t="str">
        <f t="shared" ref="U171" si="528">IF(ISNUMBER(U170),U170*$B169,"")</f>
        <v/>
      </c>
      <c r="V171" s="29" t="str">
        <f t="shared" ref="V171" si="529">IF(ISNUMBER(V170),V170*$B169,"")</f>
        <v/>
      </c>
      <c r="W171" s="29" t="str">
        <f t="shared" ref="W171" si="530">IF(ISNUMBER(W170),W170*$B169,"")</f>
        <v/>
      </c>
      <c r="X171" s="29" t="str">
        <f t="shared" ref="X171" si="531">IF(ISNUMBER(X170),X170*$B169,"")</f>
        <v/>
      </c>
      <c r="Y171" s="29" t="str">
        <f t="shared" ref="Y171" si="532">IF(ISNUMBER(Y170),Y170*$B169,"")</f>
        <v/>
      </c>
      <c r="Z171" s="29" t="str">
        <f t="shared" ref="Z171" si="533">IF(ISNUMBER(Z170),Z170*$B169,"")</f>
        <v/>
      </c>
      <c r="AA171" s="29" t="str">
        <f t="shared" ref="AA171" si="534">IF(ISNUMBER(AA170),AA170*$B169,"")</f>
        <v/>
      </c>
      <c r="AB171" s="29" t="str">
        <f t="shared" ref="AB171" si="535">IF(ISNUMBER(AB170),AB170*$B169,"")</f>
        <v/>
      </c>
      <c r="AC171" s="29" t="str">
        <f t="shared" ref="AC171" si="536">IF(ISNUMBER(AC170),AC170*$B169,"")</f>
        <v/>
      </c>
      <c r="AD171" s="29" t="str">
        <f t="shared" ref="AD171" si="537">IF(ISNUMBER(AD170),AD170*$B169,"")</f>
        <v/>
      </c>
      <c r="AE171" s="29" t="str">
        <f t="shared" ref="AE171" si="538">IF(ISNUMBER(AE170),AE170*$B169,"")</f>
        <v/>
      </c>
      <c r="AF171" s="29" t="str">
        <f t="shared" ref="AF171" si="539">IF(ISNUMBER(AF170),AF170*$B169,"")</f>
        <v/>
      </c>
      <c r="AG171" s="29" t="str">
        <f t="shared" ref="AG171" si="540">IF(ISNUMBER(AG170),AG170*$B169,"")</f>
        <v/>
      </c>
      <c r="AH171" s="29" t="str">
        <f t="shared" ref="AH171" si="541">IF(ISNUMBER(AH170),AH170*$B169,"")</f>
        <v/>
      </c>
    </row>
    <row r="172" spans="1:34" s="13" customFormat="1">
      <c r="A172" s="14" t="s">
        <v>5</v>
      </c>
      <c r="B172" s="4">
        <f>B171*B170</f>
        <v>9.7966599220559725E-2</v>
      </c>
    </row>
    <row r="173" spans="1:34" s="13" customFormat="1">
      <c r="A173" s="14" t="s">
        <v>18</v>
      </c>
      <c r="B173" s="2">
        <v>1.2E-2</v>
      </c>
    </row>
    <row r="174" spans="1:34" s="13" customFormat="1">
      <c r="A174" s="14" t="s">
        <v>10</v>
      </c>
      <c r="B174" s="4">
        <f>B167*B168</f>
        <v>2.1368645650049766E-2</v>
      </c>
    </row>
    <row r="175" spans="1:34" s="13" customFormat="1">
      <c r="A175" s="14" t="s">
        <v>17</v>
      </c>
      <c r="B175" s="7">
        <f>B172*(3%+3%*12%)</f>
        <v>3.2916777338108066E-3</v>
      </c>
    </row>
    <row r="176" spans="1:34" s="13" customFormat="1">
      <c r="A176" s="14" t="s">
        <v>14</v>
      </c>
      <c r="B176" s="4">
        <v>1E-3</v>
      </c>
    </row>
    <row r="177" spans="1:34" s="13" customFormat="1">
      <c r="A177" s="14" t="s">
        <v>15</v>
      </c>
      <c r="B177" s="4">
        <v>1E-4</v>
      </c>
    </row>
    <row r="178" spans="1:34" s="13" customFormat="1">
      <c r="A178" s="14" t="s">
        <v>16</v>
      </c>
      <c r="B178" s="4">
        <v>1E-3</v>
      </c>
    </row>
    <row r="179" spans="1:34" s="13" customFormat="1">
      <c r="A179" s="19" t="s">
        <v>11</v>
      </c>
      <c r="B179" s="8">
        <f>B172-B173-B174-B175-B176-B177-B178-B180</f>
        <v>6.7062758366991521E-3</v>
      </c>
    </row>
    <row r="180" spans="1:34" s="22" customFormat="1" ht="14.25" thickBot="1">
      <c r="A180" s="20" t="s">
        <v>12</v>
      </c>
      <c r="B180" s="21">
        <v>5.2499999999999998E-2</v>
      </c>
    </row>
    <row r="181" spans="1:34" s="11" customFormat="1">
      <c r="A181" s="9" t="s">
        <v>4</v>
      </c>
      <c r="B181" s="10">
        <f>15*30</f>
        <v>450</v>
      </c>
    </row>
    <row r="182" spans="1:34" s="13" customFormat="1">
      <c r="A182" s="12" t="s">
        <v>13</v>
      </c>
      <c r="B182" s="1">
        <f>B164+1</f>
        <v>11</v>
      </c>
    </row>
    <row r="183" spans="1:34" s="13" customFormat="1">
      <c r="A183" s="14" t="s">
        <v>7</v>
      </c>
      <c r="B183" s="6">
        <f>B181/B182</f>
        <v>40.909090909090907</v>
      </c>
    </row>
    <row r="184" spans="1:34" s="13" customFormat="1">
      <c r="A184" s="14" t="s">
        <v>8</v>
      </c>
      <c r="B184" s="2">
        <f>SUM(D189:AH189)</f>
        <v>9.4663146906683523E-2</v>
      </c>
    </row>
    <row r="185" spans="1:34" s="13" customFormat="1">
      <c r="A185" s="14" t="s">
        <v>9</v>
      </c>
      <c r="B185" s="2">
        <f>1+B184*B183</f>
        <v>4.8725832825461435</v>
      </c>
    </row>
    <row r="186" spans="1:34" s="13" customFormat="1">
      <c r="A186" s="15" t="s">
        <v>6</v>
      </c>
      <c r="B186" s="3">
        <v>4.3699999999999998E-3</v>
      </c>
    </row>
    <row r="187" spans="1:34" s="13" customFormat="1">
      <c r="A187" s="15" t="s">
        <v>0</v>
      </c>
      <c r="B187" s="3">
        <v>8.9999999999999993E-3</v>
      </c>
      <c r="D187" s="13">
        <v>0</v>
      </c>
      <c r="E187" s="13">
        <v>1</v>
      </c>
      <c r="F187" s="13">
        <v>2</v>
      </c>
      <c r="G187" s="13">
        <v>3</v>
      </c>
      <c r="H187" s="13">
        <v>4</v>
      </c>
      <c r="I187" s="13">
        <v>5</v>
      </c>
      <c r="J187" s="13">
        <v>6</v>
      </c>
      <c r="K187" s="13">
        <v>7</v>
      </c>
      <c r="L187" s="13">
        <v>8</v>
      </c>
      <c r="M187" s="13">
        <v>9</v>
      </c>
      <c r="N187" s="13">
        <v>10</v>
      </c>
      <c r="O187" s="13">
        <v>11</v>
      </c>
      <c r="P187" s="13">
        <v>12</v>
      </c>
      <c r="Q187" s="13">
        <v>13</v>
      </c>
      <c r="R187" s="13">
        <v>14</v>
      </c>
      <c r="S187" s="13">
        <v>15</v>
      </c>
      <c r="T187" s="13">
        <v>16</v>
      </c>
      <c r="U187" s="13">
        <v>17</v>
      </c>
      <c r="V187" s="13">
        <v>18</v>
      </c>
      <c r="W187" s="13">
        <v>19</v>
      </c>
      <c r="X187" s="13">
        <v>20</v>
      </c>
      <c r="Y187" s="13">
        <v>21</v>
      </c>
      <c r="Z187" s="13">
        <v>22</v>
      </c>
      <c r="AA187" s="13">
        <v>23</v>
      </c>
      <c r="AB187" s="13">
        <v>24</v>
      </c>
      <c r="AC187" s="13">
        <v>25</v>
      </c>
      <c r="AD187" s="13">
        <v>26</v>
      </c>
      <c r="AE187" s="13">
        <v>27</v>
      </c>
      <c r="AF187" s="13">
        <v>28</v>
      </c>
      <c r="AG187" s="13">
        <v>29</v>
      </c>
      <c r="AH187" s="13">
        <v>30</v>
      </c>
    </row>
    <row r="188" spans="1:34" s="13" customFormat="1">
      <c r="A188" s="14" t="s">
        <v>2</v>
      </c>
      <c r="B188" s="4">
        <f>AVERAGEIF(D188:AH188,"&gt;0")</f>
        <v>0.95619340309781364</v>
      </c>
      <c r="C188" s="13" t="s">
        <v>1</v>
      </c>
      <c r="D188" s="16">
        <v>1</v>
      </c>
      <c r="E188" s="17">
        <f>IF(E187&lt;$B182,D188*(1-$B187),"")</f>
        <v>0.99099999999999999</v>
      </c>
      <c r="F188" s="17">
        <f t="shared" ref="F188" si="542">IF(F187&lt;$B182,E188*(1-$B187),"")</f>
        <v>0.98208099999999998</v>
      </c>
      <c r="G188" s="17">
        <f t="shared" ref="G188" si="543">IF(G187&lt;$B182,F188*(1-$B187),"")</f>
        <v>0.97324227099999994</v>
      </c>
      <c r="H188" s="17">
        <f t="shared" ref="H188" si="544">IF(H187&lt;$B182,G188*(1-$B187),"")</f>
        <v>0.9644830905609999</v>
      </c>
      <c r="I188" s="17">
        <f t="shared" ref="I188" si="545">IF(I187&lt;$B182,H188*(1-$B187),"")</f>
        <v>0.9558027427459509</v>
      </c>
      <c r="J188" s="17">
        <f t="shared" ref="J188" si="546">IF(J187&lt;$B182,I188*(1-$B187),"")</f>
        <v>0.94720051806123728</v>
      </c>
      <c r="K188" s="17">
        <f t="shared" ref="K188" si="547">IF(K187&lt;$B182,J188*(1-$B187),"")</f>
        <v>0.93867571339868616</v>
      </c>
      <c r="L188" s="17">
        <f t="shared" ref="L188" si="548">IF(L187&lt;$B182,K188*(1-$B187),"")</f>
        <v>0.93022763197809799</v>
      </c>
      <c r="M188" s="17">
        <f t="shared" ref="M188" si="549">IF(M187&lt;$B182,L188*(1-$B187),"")</f>
        <v>0.92185558329029516</v>
      </c>
      <c r="N188" s="17">
        <f t="shared" ref="N188" si="550">IF(N187&lt;$B182,M188*(1-$B187),"")</f>
        <v>0.91355888304068245</v>
      </c>
      <c r="O188" s="17" t="str">
        <f t="shared" ref="O188" si="551">IF(O187&lt;$B182,N188*(1-$B187),"")</f>
        <v/>
      </c>
      <c r="P188" s="17" t="str">
        <f t="shared" ref="P188" si="552">IF(P187&lt;$B182,O188*(1-$B187),"")</f>
        <v/>
      </c>
      <c r="Q188" s="17" t="str">
        <f t="shared" ref="Q188" si="553">IF(Q187&lt;$B182,P188*(1-$B187),"")</f>
        <v/>
      </c>
      <c r="R188" s="17" t="str">
        <f t="shared" ref="R188" si="554">IF(R187&lt;$B182,Q188*(1-$B187),"")</f>
        <v/>
      </c>
      <c r="S188" s="17" t="str">
        <f t="shared" ref="S188" si="555">IF(S187&lt;$B182,R188*(1-$B187),"")</f>
        <v/>
      </c>
      <c r="T188" s="17" t="str">
        <f t="shared" ref="T188" si="556">IF(T187&lt;$B182,S188*(1-$B187),"")</f>
        <v/>
      </c>
      <c r="U188" s="17" t="str">
        <f t="shared" ref="U188" si="557">IF(U187&lt;$B182,T188*(1-$B187),"")</f>
        <v/>
      </c>
      <c r="V188" s="17" t="str">
        <f t="shared" ref="V188" si="558">IF(V187&lt;$B182,U188*(1-$B187),"")</f>
        <v/>
      </c>
      <c r="W188" s="17" t="str">
        <f t="shared" ref="W188" si="559">IF(W187&lt;$B182,V188*(1-$B187),"")</f>
        <v/>
      </c>
      <c r="X188" s="17" t="str">
        <f t="shared" ref="X188" si="560">IF(X187&lt;$B182,W188*(1-$B187),"")</f>
        <v/>
      </c>
      <c r="Y188" s="17" t="str">
        <f t="shared" ref="Y188" si="561">IF(Y187&lt;$B182,X188*(1-$B187),"")</f>
        <v/>
      </c>
      <c r="Z188" s="17" t="str">
        <f t="shared" ref="Z188" si="562">IF(Z187&lt;$B182,Y188*(1-$B187),"")</f>
        <v/>
      </c>
      <c r="AA188" s="17" t="str">
        <f t="shared" ref="AA188" si="563">IF(AA187&lt;$B182,Z188*(1-$B187),"")</f>
        <v/>
      </c>
      <c r="AB188" s="17" t="str">
        <f t="shared" ref="AB188" si="564">IF(AB187&lt;$B182,AA188*(1-$B187),"")</f>
        <v/>
      </c>
      <c r="AC188" s="17" t="str">
        <f t="shared" ref="AC188" si="565">IF(AC187&lt;$B182,AB188*(1-$B187),"")</f>
        <v/>
      </c>
      <c r="AD188" s="17" t="str">
        <f t="shared" ref="AD188" si="566">IF(AD187&lt;$B182,AC188*(1-$B187),"")</f>
        <v/>
      </c>
      <c r="AE188" s="17" t="str">
        <f t="shared" ref="AE188" si="567">IF(AE187&lt;$B182,AD188*(1-$B187),"")</f>
        <v/>
      </c>
      <c r="AF188" s="17" t="str">
        <f t="shared" ref="AF188" si="568">IF(AF187&lt;$B182,AE188*(1-$B187),"")</f>
        <v/>
      </c>
      <c r="AG188" s="17" t="str">
        <f t="shared" ref="AG188" si="569">IF(AG187&lt;$B182,AF188*(1-$B187),"")</f>
        <v/>
      </c>
      <c r="AH188" s="17" t="str">
        <f t="shared" ref="AH188" si="570">IF(AH187&lt;$B182,AG188*(1-$B187),"")</f>
        <v/>
      </c>
    </row>
    <row r="189" spans="1:34" s="13" customFormat="1">
      <c r="A189" s="18" t="s">
        <v>3</v>
      </c>
      <c r="B189" s="5">
        <v>0.10199999999999999</v>
      </c>
      <c r="C189" s="13" t="s">
        <v>19</v>
      </c>
      <c r="D189" s="29">
        <f t="shared" ref="D189" si="571">IF(ISNUMBER(D188),D188*$B187,"")</f>
        <v>8.9999999999999993E-3</v>
      </c>
      <c r="E189" s="29">
        <f t="shared" ref="E189" si="572">IF(ISNUMBER(E188),E188*$B187,"")</f>
        <v>8.9189999999999998E-3</v>
      </c>
      <c r="F189" s="29">
        <f t="shared" ref="F189" si="573">IF(ISNUMBER(F188),F188*$B187,"")</f>
        <v>8.838729E-3</v>
      </c>
      <c r="G189" s="29">
        <f t="shared" ref="G189" si="574">IF(ISNUMBER(G188),G188*$B187,"")</f>
        <v>8.7591804389999979E-3</v>
      </c>
      <c r="H189" s="29">
        <f t="shared" ref="H189" si="575">IF(ISNUMBER(H188),H188*$B187,"")</f>
        <v>8.6803478150489985E-3</v>
      </c>
      <c r="I189" s="29">
        <f t="shared" ref="I189" si="576">IF(ISNUMBER(I188),I188*$B187,"")</f>
        <v>8.602224684713557E-3</v>
      </c>
      <c r="J189" s="29">
        <f t="shared" ref="J189" si="577">IF(ISNUMBER(J188),J188*$B187,"")</f>
        <v>8.5248046625511342E-3</v>
      </c>
      <c r="K189" s="29">
        <f t="shared" ref="K189" si="578">IF(ISNUMBER(K188),K188*$B187,"")</f>
        <v>8.448081420588175E-3</v>
      </c>
      <c r="L189" s="29">
        <f t="shared" ref="L189" si="579">IF(ISNUMBER(L188),L188*$B187,"")</f>
        <v>8.3720486878028806E-3</v>
      </c>
      <c r="M189" s="29">
        <f t="shared" ref="M189" si="580">IF(ISNUMBER(M188),M188*$B187,"")</f>
        <v>8.2967002496126558E-3</v>
      </c>
      <c r="N189" s="29">
        <f t="shared" ref="N189" si="581">IF(ISNUMBER(N188),N188*$B187,"")</f>
        <v>8.2220299473661409E-3</v>
      </c>
      <c r="O189" s="29" t="str">
        <f t="shared" ref="O189" si="582">IF(ISNUMBER(O188),O188*$B187,"")</f>
        <v/>
      </c>
      <c r="P189" s="29" t="str">
        <f t="shared" ref="P189" si="583">IF(ISNUMBER(P188),P188*$B187,"")</f>
        <v/>
      </c>
      <c r="Q189" s="29" t="str">
        <f t="shared" ref="Q189" si="584">IF(ISNUMBER(Q188),Q188*$B187,"")</f>
        <v/>
      </c>
      <c r="R189" s="29" t="str">
        <f t="shared" ref="R189" si="585">IF(ISNUMBER(R188),R188*$B187,"")</f>
        <v/>
      </c>
      <c r="S189" s="29" t="str">
        <f t="shared" ref="S189" si="586">IF(ISNUMBER(S188),S188*$B187,"")</f>
        <v/>
      </c>
      <c r="T189" s="29" t="str">
        <f t="shared" ref="T189" si="587">IF(ISNUMBER(T188),T188*$B187,"")</f>
        <v/>
      </c>
      <c r="U189" s="29" t="str">
        <f t="shared" ref="U189" si="588">IF(ISNUMBER(U188),U188*$B187,"")</f>
        <v/>
      </c>
      <c r="V189" s="29" t="str">
        <f t="shared" ref="V189" si="589">IF(ISNUMBER(V188),V188*$B187,"")</f>
        <v/>
      </c>
      <c r="W189" s="29" t="str">
        <f t="shared" ref="W189" si="590">IF(ISNUMBER(W188),W188*$B187,"")</f>
        <v/>
      </c>
      <c r="X189" s="29" t="str">
        <f t="shared" ref="X189" si="591">IF(ISNUMBER(X188),X188*$B187,"")</f>
        <v/>
      </c>
      <c r="Y189" s="29" t="str">
        <f t="shared" ref="Y189" si="592">IF(ISNUMBER(Y188),Y188*$B187,"")</f>
        <v/>
      </c>
      <c r="Z189" s="29" t="str">
        <f t="shared" ref="Z189" si="593">IF(ISNUMBER(Z188),Z188*$B187,"")</f>
        <v/>
      </c>
      <c r="AA189" s="29" t="str">
        <f t="shared" ref="AA189" si="594">IF(ISNUMBER(AA188),AA188*$B187,"")</f>
        <v/>
      </c>
      <c r="AB189" s="29" t="str">
        <f t="shared" ref="AB189" si="595">IF(ISNUMBER(AB188),AB188*$B187,"")</f>
        <v/>
      </c>
      <c r="AC189" s="29" t="str">
        <f t="shared" ref="AC189" si="596">IF(ISNUMBER(AC188),AC188*$B187,"")</f>
        <v/>
      </c>
      <c r="AD189" s="29" t="str">
        <f t="shared" ref="AD189" si="597">IF(ISNUMBER(AD188),AD188*$B187,"")</f>
        <v/>
      </c>
      <c r="AE189" s="29" t="str">
        <f t="shared" ref="AE189" si="598">IF(ISNUMBER(AE188),AE188*$B187,"")</f>
        <v/>
      </c>
      <c r="AF189" s="29" t="str">
        <f t="shared" ref="AF189" si="599">IF(ISNUMBER(AF188),AF188*$B187,"")</f>
        <v/>
      </c>
      <c r="AG189" s="29" t="str">
        <f t="shared" ref="AG189" si="600">IF(ISNUMBER(AG188),AG188*$B187,"")</f>
        <v/>
      </c>
      <c r="AH189" s="29" t="str">
        <f t="shared" ref="AH189" si="601">IF(ISNUMBER(AH188),AH188*$B187,"")</f>
        <v/>
      </c>
    </row>
    <row r="190" spans="1:34" s="13" customFormat="1">
      <c r="A190" s="14" t="s">
        <v>5</v>
      </c>
      <c r="B190" s="4">
        <f>B189*B188</f>
        <v>9.7531727115976991E-2</v>
      </c>
    </row>
    <row r="191" spans="1:34" s="13" customFormat="1">
      <c r="A191" s="14" t="s">
        <v>18</v>
      </c>
      <c r="B191" s="2">
        <v>1.2E-2</v>
      </c>
    </row>
    <row r="192" spans="1:34" s="13" customFormat="1">
      <c r="A192" s="14" t="s">
        <v>10</v>
      </c>
      <c r="B192" s="4">
        <f>B185*B186</f>
        <v>2.1293188944726645E-2</v>
      </c>
    </row>
    <row r="193" spans="1:34" s="13" customFormat="1">
      <c r="A193" s="14" t="s">
        <v>17</v>
      </c>
      <c r="B193" s="7">
        <f>B190*(3%+3%*12%)</f>
        <v>3.2770660310968269E-3</v>
      </c>
    </row>
    <row r="194" spans="1:34" s="13" customFormat="1">
      <c r="A194" s="14" t="s">
        <v>14</v>
      </c>
      <c r="B194" s="4">
        <v>1E-3</v>
      </c>
    </row>
    <row r="195" spans="1:34" s="13" customFormat="1">
      <c r="A195" s="14" t="s">
        <v>15</v>
      </c>
      <c r="B195" s="4">
        <v>1E-4</v>
      </c>
    </row>
    <row r="196" spans="1:34" s="13" customFormat="1">
      <c r="A196" s="14" t="s">
        <v>16</v>
      </c>
      <c r="B196" s="4">
        <v>1E-3</v>
      </c>
    </row>
    <row r="197" spans="1:34" s="13" customFormat="1">
      <c r="A197" s="19" t="s">
        <v>11</v>
      </c>
      <c r="B197" s="8">
        <f>B190-B191-B192-B193-B194-B195-B196-B198</f>
        <v>6.3614721401535138E-3</v>
      </c>
    </row>
    <row r="198" spans="1:34" s="22" customFormat="1" ht="14.25" thickBot="1">
      <c r="A198" s="20" t="s">
        <v>12</v>
      </c>
      <c r="B198" s="21">
        <v>5.2499999999999998E-2</v>
      </c>
    </row>
    <row r="199" spans="1:34" s="11" customFormat="1">
      <c r="A199" s="9" t="s">
        <v>4</v>
      </c>
      <c r="B199" s="10">
        <f>15*30</f>
        <v>450</v>
      </c>
    </row>
    <row r="200" spans="1:34" s="13" customFormat="1">
      <c r="A200" s="12" t="s">
        <v>13</v>
      </c>
      <c r="B200" s="1">
        <f>B182+1</f>
        <v>12</v>
      </c>
    </row>
    <row r="201" spans="1:34" s="13" customFormat="1">
      <c r="A201" s="14" t="s">
        <v>7</v>
      </c>
      <c r="B201" s="6">
        <f>B199/B200</f>
        <v>37.5</v>
      </c>
    </row>
    <row r="202" spans="1:34" s="13" customFormat="1">
      <c r="A202" s="14" t="s">
        <v>8</v>
      </c>
      <c r="B202" s="2">
        <f>SUM(D207:AH207)</f>
        <v>0.10281117858452338</v>
      </c>
    </row>
    <row r="203" spans="1:34" s="13" customFormat="1">
      <c r="A203" s="14" t="s">
        <v>9</v>
      </c>
      <c r="B203" s="2">
        <f>1+B202*B201</f>
        <v>4.8554191969196268</v>
      </c>
    </row>
    <row r="204" spans="1:34" s="13" customFormat="1">
      <c r="A204" s="15" t="s">
        <v>6</v>
      </c>
      <c r="B204" s="3">
        <v>4.3699999999999998E-3</v>
      </c>
    </row>
    <row r="205" spans="1:34" s="13" customFormat="1">
      <c r="A205" s="15" t="s">
        <v>0</v>
      </c>
      <c r="B205" s="3">
        <v>8.9999999999999993E-3</v>
      </c>
      <c r="D205" s="13">
        <v>0</v>
      </c>
      <c r="E205" s="13">
        <v>1</v>
      </c>
      <c r="F205" s="13">
        <v>2</v>
      </c>
      <c r="G205" s="13">
        <v>3</v>
      </c>
      <c r="H205" s="13">
        <v>4</v>
      </c>
      <c r="I205" s="13">
        <v>5</v>
      </c>
      <c r="J205" s="13">
        <v>6</v>
      </c>
      <c r="K205" s="13">
        <v>7</v>
      </c>
      <c r="L205" s="13">
        <v>8</v>
      </c>
      <c r="M205" s="13">
        <v>9</v>
      </c>
      <c r="N205" s="13">
        <v>10</v>
      </c>
      <c r="O205" s="13">
        <v>11</v>
      </c>
      <c r="P205" s="13">
        <v>12</v>
      </c>
      <c r="Q205" s="13">
        <v>13</v>
      </c>
      <c r="R205" s="13">
        <v>14</v>
      </c>
      <c r="S205" s="13">
        <v>15</v>
      </c>
      <c r="T205" s="13">
        <v>16</v>
      </c>
      <c r="U205" s="13">
        <v>17</v>
      </c>
      <c r="V205" s="13">
        <v>18</v>
      </c>
      <c r="W205" s="13">
        <v>19</v>
      </c>
      <c r="X205" s="13">
        <v>20</v>
      </c>
      <c r="Y205" s="13">
        <v>21</v>
      </c>
      <c r="Z205" s="13">
        <v>22</v>
      </c>
      <c r="AA205" s="13">
        <v>23</v>
      </c>
      <c r="AB205" s="13">
        <v>24</v>
      </c>
      <c r="AC205" s="13">
        <v>25</v>
      </c>
      <c r="AD205" s="13">
        <v>26</v>
      </c>
      <c r="AE205" s="13">
        <v>27</v>
      </c>
      <c r="AF205" s="13">
        <v>28</v>
      </c>
      <c r="AG205" s="13">
        <v>29</v>
      </c>
      <c r="AH205" s="13">
        <v>30</v>
      </c>
    </row>
    <row r="206" spans="1:34" s="13" customFormat="1">
      <c r="A206" s="14" t="s">
        <v>2</v>
      </c>
      <c r="B206" s="4">
        <f>AVERAGEIF(D206:AH206,"&gt;0")</f>
        <v>0.95195535726410563</v>
      </c>
      <c r="C206" s="13" t="s">
        <v>1</v>
      </c>
      <c r="D206" s="16">
        <v>1</v>
      </c>
      <c r="E206" s="17">
        <f>IF(E205&lt;$B200,D206*(1-$B205),"")</f>
        <v>0.99099999999999999</v>
      </c>
      <c r="F206" s="17">
        <f t="shared" ref="F206" si="602">IF(F205&lt;$B200,E206*(1-$B205),"")</f>
        <v>0.98208099999999998</v>
      </c>
      <c r="G206" s="17">
        <f t="shared" ref="G206" si="603">IF(G205&lt;$B200,F206*(1-$B205),"")</f>
        <v>0.97324227099999994</v>
      </c>
      <c r="H206" s="17">
        <f t="shared" ref="H206" si="604">IF(H205&lt;$B200,G206*(1-$B205),"")</f>
        <v>0.9644830905609999</v>
      </c>
      <c r="I206" s="17">
        <f t="shared" ref="I206" si="605">IF(I205&lt;$B200,H206*(1-$B205),"")</f>
        <v>0.9558027427459509</v>
      </c>
      <c r="J206" s="17">
        <f t="shared" ref="J206" si="606">IF(J205&lt;$B200,I206*(1-$B205),"")</f>
        <v>0.94720051806123728</v>
      </c>
      <c r="K206" s="17">
        <f t="shared" ref="K206" si="607">IF(K205&lt;$B200,J206*(1-$B205),"")</f>
        <v>0.93867571339868616</v>
      </c>
      <c r="L206" s="17">
        <f t="shared" ref="L206" si="608">IF(L205&lt;$B200,K206*(1-$B205),"")</f>
        <v>0.93022763197809799</v>
      </c>
      <c r="M206" s="17">
        <f t="shared" ref="M206" si="609">IF(M205&lt;$B200,L206*(1-$B205),"")</f>
        <v>0.92185558329029516</v>
      </c>
      <c r="N206" s="17">
        <f t="shared" ref="N206" si="610">IF(N205&lt;$B200,M206*(1-$B205),"")</f>
        <v>0.91355888304068245</v>
      </c>
      <c r="O206" s="17">
        <f t="shared" ref="O206" si="611">IF(O205&lt;$B200,N206*(1-$B205),"")</f>
        <v>0.90533685309331635</v>
      </c>
      <c r="P206" s="17" t="str">
        <f t="shared" ref="P206" si="612">IF(P205&lt;$B200,O206*(1-$B205),"")</f>
        <v/>
      </c>
      <c r="Q206" s="17" t="str">
        <f t="shared" ref="Q206" si="613">IF(Q205&lt;$B200,P206*(1-$B205),"")</f>
        <v/>
      </c>
      <c r="R206" s="17" t="str">
        <f t="shared" ref="R206" si="614">IF(R205&lt;$B200,Q206*(1-$B205),"")</f>
        <v/>
      </c>
      <c r="S206" s="17" t="str">
        <f t="shared" ref="S206" si="615">IF(S205&lt;$B200,R206*(1-$B205),"")</f>
        <v/>
      </c>
      <c r="T206" s="17" t="str">
        <f t="shared" ref="T206" si="616">IF(T205&lt;$B200,S206*(1-$B205),"")</f>
        <v/>
      </c>
      <c r="U206" s="17" t="str">
        <f t="shared" ref="U206" si="617">IF(U205&lt;$B200,T206*(1-$B205),"")</f>
        <v/>
      </c>
      <c r="V206" s="17" t="str">
        <f t="shared" ref="V206" si="618">IF(V205&lt;$B200,U206*(1-$B205),"")</f>
        <v/>
      </c>
      <c r="W206" s="17" t="str">
        <f t="shared" ref="W206" si="619">IF(W205&lt;$B200,V206*(1-$B205),"")</f>
        <v/>
      </c>
      <c r="X206" s="17" t="str">
        <f t="shared" ref="X206" si="620">IF(X205&lt;$B200,W206*(1-$B205),"")</f>
        <v/>
      </c>
      <c r="Y206" s="17" t="str">
        <f t="shared" ref="Y206" si="621">IF(Y205&lt;$B200,X206*(1-$B205),"")</f>
        <v/>
      </c>
      <c r="Z206" s="17" t="str">
        <f t="shared" ref="Z206" si="622">IF(Z205&lt;$B200,Y206*(1-$B205),"")</f>
        <v/>
      </c>
      <c r="AA206" s="17" t="str">
        <f t="shared" ref="AA206" si="623">IF(AA205&lt;$B200,Z206*(1-$B205),"")</f>
        <v/>
      </c>
      <c r="AB206" s="17" t="str">
        <f t="shared" ref="AB206" si="624">IF(AB205&lt;$B200,AA206*(1-$B205),"")</f>
        <v/>
      </c>
      <c r="AC206" s="17" t="str">
        <f t="shared" ref="AC206" si="625">IF(AC205&lt;$B200,AB206*(1-$B205),"")</f>
        <v/>
      </c>
      <c r="AD206" s="17" t="str">
        <f t="shared" ref="AD206" si="626">IF(AD205&lt;$B200,AC206*(1-$B205),"")</f>
        <v/>
      </c>
      <c r="AE206" s="17" t="str">
        <f t="shared" ref="AE206" si="627">IF(AE205&lt;$B200,AD206*(1-$B205),"")</f>
        <v/>
      </c>
      <c r="AF206" s="17" t="str">
        <f t="shared" ref="AF206" si="628">IF(AF205&lt;$B200,AE206*(1-$B205),"")</f>
        <v/>
      </c>
      <c r="AG206" s="17" t="str">
        <f t="shared" ref="AG206" si="629">IF(AG205&lt;$B200,AF206*(1-$B205),"")</f>
        <v/>
      </c>
      <c r="AH206" s="17" t="str">
        <f t="shared" ref="AH206" si="630">IF(AH205&lt;$B200,AG206*(1-$B205),"")</f>
        <v/>
      </c>
    </row>
    <row r="207" spans="1:34" s="13" customFormat="1">
      <c r="A207" s="18" t="s">
        <v>3</v>
      </c>
      <c r="B207" s="5">
        <v>0.10199999999999999</v>
      </c>
      <c r="C207" s="13" t="s">
        <v>19</v>
      </c>
      <c r="D207" s="29">
        <f t="shared" ref="D207" si="631">IF(ISNUMBER(D206),D206*$B205,"")</f>
        <v>8.9999999999999993E-3</v>
      </c>
      <c r="E207" s="29">
        <f t="shared" ref="E207" si="632">IF(ISNUMBER(E206),E206*$B205,"")</f>
        <v>8.9189999999999998E-3</v>
      </c>
      <c r="F207" s="29">
        <f t="shared" ref="F207" si="633">IF(ISNUMBER(F206),F206*$B205,"")</f>
        <v>8.838729E-3</v>
      </c>
      <c r="G207" s="29">
        <f t="shared" ref="G207" si="634">IF(ISNUMBER(G206),G206*$B205,"")</f>
        <v>8.7591804389999979E-3</v>
      </c>
      <c r="H207" s="29">
        <f t="shared" ref="H207" si="635">IF(ISNUMBER(H206),H206*$B205,"")</f>
        <v>8.6803478150489985E-3</v>
      </c>
      <c r="I207" s="29">
        <f t="shared" ref="I207" si="636">IF(ISNUMBER(I206),I206*$B205,"")</f>
        <v>8.602224684713557E-3</v>
      </c>
      <c r="J207" s="29">
        <f t="shared" ref="J207" si="637">IF(ISNUMBER(J206),J206*$B205,"")</f>
        <v>8.5248046625511342E-3</v>
      </c>
      <c r="K207" s="29">
        <f t="shared" ref="K207" si="638">IF(ISNUMBER(K206),K206*$B205,"")</f>
        <v>8.448081420588175E-3</v>
      </c>
      <c r="L207" s="29">
        <f t="shared" ref="L207" si="639">IF(ISNUMBER(L206),L206*$B205,"")</f>
        <v>8.3720486878028806E-3</v>
      </c>
      <c r="M207" s="29">
        <f t="shared" ref="M207" si="640">IF(ISNUMBER(M206),M206*$B205,"")</f>
        <v>8.2967002496126558E-3</v>
      </c>
      <c r="N207" s="29">
        <f t="shared" ref="N207" si="641">IF(ISNUMBER(N206),N206*$B205,"")</f>
        <v>8.2220299473661409E-3</v>
      </c>
      <c r="O207" s="29">
        <f t="shared" ref="O207" si="642">IF(ISNUMBER(O206),O206*$B205,"")</f>
        <v>8.1480316778398468E-3</v>
      </c>
      <c r="P207" s="29" t="str">
        <f t="shared" ref="P207" si="643">IF(ISNUMBER(P206),P206*$B205,"")</f>
        <v/>
      </c>
      <c r="Q207" s="29" t="str">
        <f t="shared" ref="Q207" si="644">IF(ISNUMBER(Q206),Q206*$B205,"")</f>
        <v/>
      </c>
      <c r="R207" s="29" t="str">
        <f t="shared" ref="R207" si="645">IF(ISNUMBER(R206),R206*$B205,"")</f>
        <v/>
      </c>
      <c r="S207" s="29" t="str">
        <f t="shared" ref="S207" si="646">IF(ISNUMBER(S206),S206*$B205,"")</f>
        <v/>
      </c>
      <c r="T207" s="29" t="str">
        <f t="shared" ref="T207" si="647">IF(ISNUMBER(T206),T206*$B205,"")</f>
        <v/>
      </c>
      <c r="U207" s="29" t="str">
        <f t="shared" ref="U207" si="648">IF(ISNUMBER(U206),U206*$B205,"")</f>
        <v/>
      </c>
      <c r="V207" s="29" t="str">
        <f t="shared" ref="V207" si="649">IF(ISNUMBER(V206),V206*$B205,"")</f>
        <v/>
      </c>
      <c r="W207" s="29" t="str">
        <f t="shared" ref="W207" si="650">IF(ISNUMBER(W206),W206*$B205,"")</f>
        <v/>
      </c>
      <c r="X207" s="29" t="str">
        <f t="shared" ref="X207" si="651">IF(ISNUMBER(X206),X206*$B205,"")</f>
        <v/>
      </c>
      <c r="Y207" s="29" t="str">
        <f t="shared" ref="Y207" si="652">IF(ISNUMBER(Y206),Y206*$B205,"")</f>
        <v/>
      </c>
      <c r="Z207" s="29" t="str">
        <f t="shared" ref="Z207" si="653">IF(ISNUMBER(Z206),Z206*$B205,"")</f>
        <v/>
      </c>
      <c r="AA207" s="29" t="str">
        <f t="shared" ref="AA207" si="654">IF(ISNUMBER(AA206),AA206*$B205,"")</f>
        <v/>
      </c>
      <c r="AB207" s="29" t="str">
        <f t="shared" ref="AB207" si="655">IF(ISNUMBER(AB206),AB206*$B205,"")</f>
        <v/>
      </c>
      <c r="AC207" s="29" t="str">
        <f t="shared" ref="AC207" si="656">IF(ISNUMBER(AC206),AC206*$B205,"")</f>
        <v/>
      </c>
      <c r="AD207" s="29" t="str">
        <f t="shared" ref="AD207" si="657">IF(ISNUMBER(AD206),AD206*$B205,"")</f>
        <v/>
      </c>
      <c r="AE207" s="29" t="str">
        <f t="shared" ref="AE207" si="658">IF(ISNUMBER(AE206),AE206*$B205,"")</f>
        <v/>
      </c>
      <c r="AF207" s="29" t="str">
        <f t="shared" ref="AF207" si="659">IF(ISNUMBER(AF206),AF206*$B205,"")</f>
        <v/>
      </c>
      <c r="AG207" s="29" t="str">
        <f t="shared" ref="AG207" si="660">IF(ISNUMBER(AG206),AG206*$B205,"")</f>
        <v/>
      </c>
      <c r="AH207" s="29" t="str">
        <f t="shared" ref="AH207" si="661">IF(ISNUMBER(AH206),AH206*$B205,"")</f>
        <v/>
      </c>
    </row>
    <row r="208" spans="1:34" s="13" customFormat="1">
      <c r="A208" s="14" t="s">
        <v>5</v>
      </c>
      <c r="B208" s="4">
        <f>B207*B206</f>
        <v>9.7099446440938764E-2</v>
      </c>
    </row>
    <row r="209" spans="1:34" s="13" customFormat="1">
      <c r="A209" s="14" t="s">
        <v>18</v>
      </c>
      <c r="B209" s="2">
        <v>1.2E-2</v>
      </c>
    </row>
    <row r="210" spans="1:34" s="13" customFormat="1">
      <c r="A210" s="14" t="s">
        <v>10</v>
      </c>
      <c r="B210" s="4">
        <f>B203*B204</f>
        <v>2.1218181890538767E-2</v>
      </c>
    </row>
    <row r="211" spans="1:34" s="13" customFormat="1">
      <c r="A211" s="14" t="s">
        <v>17</v>
      </c>
      <c r="B211" s="7">
        <f>B208*(3%+3%*12%)</f>
        <v>3.2625414004155422E-3</v>
      </c>
    </row>
    <row r="212" spans="1:34" s="13" customFormat="1">
      <c r="A212" s="14" t="s">
        <v>14</v>
      </c>
      <c r="B212" s="4">
        <v>1E-3</v>
      </c>
    </row>
    <row r="213" spans="1:34" s="13" customFormat="1">
      <c r="A213" s="14" t="s">
        <v>15</v>
      </c>
      <c r="B213" s="4">
        <v>1E-4</v>
      </c>
    </row>
    <row r="214" spans="1:34" s="13" customFormat="1">
      <c r="A214" s="14" t="s">
        <v>16</v>
      </c>
      <c r="B214" s="4">
        <v>1E-3</v>
      </c>
    </row>
    <row r="215" spans="1:34" s="13" customFormat="1">
      <c r="A215" s="19" t="s">
        <v>11</v>
      </c>
      <c r="B215" s="8">
        <f>B208-B209-B210-B211-B212-B213-B214-B216</f>
        <v>6.0187231499844521E-3</v>
      </c>
    </row>
    <row r="216" spans="1:34" s="22" customFormat="1" ht="14.25" thickBot="1">
      <c r="A216" s="20" t="s">
        <v>12</v>
      </c>
      <c r="B216" s="21">
        <v>5.2499999999999998E-2</v>
      </c>
    </row>
    <row r="217" spans="1:34" s="11" customFormat="1">
      <c r="A217" s="9" t="s">
        <v>4</v>
      </c>
      <c r="B217" s="10">
        <f>15*30</f>
        <v>450</v>
      </c>
    </row>
    <row r="218" spans="1:34" s="13" customFormat="1">
      <c r="A218" s="12" t="s">
        <v>13</v>
      </c>
      <c r="B218" s="1">
        <f>B200+1</f>
        <v>13</v>
      </c>
    </row>
    <row r="219" spans="1:34" s="13" customFormat="1">
      <c r="A219" s="14" t="s">
        <v>7</v>
      </c>
      <c r="B219" s="6">
        <f>B217/B218</f>
        <v>34.615384615384613</v>
      </c>
    </row>
    <row r="220" spans="1:34" s="13" customFormat="1">
      <c r="A220" s="14" t="s">
        <v>8</v>
      </c>
      <c r="B220" s="2">
        <f>SUM(D225:AH225)</f>
        <v>0.11088587797726267</v>
      </c>
    </row>
    <row r="221" spans="1:34" s="13" customFormat="1">
      <c r="A221" s="14" t="s">
        <v>9</v>
      </c>
      <c r="B221" s="2">
        <f>1+B220*B219</f>
        <v>4.8383573145975536</v>
      </c>
    </row>
    <row r="222" spans="1:34" s="13" customFormat="1">
      <c r="A222" s="15" t="s">
        <v>6</v>
      </c>
      <c r="B222" s="3">
        <v>4.3699999999999998E-3</v>
      </c>
    </row>
    <row r="223" spans="1:34" s="13" customFormat="1">
      <c r="A223" s="15" t="s">
        <v>0</v>
      </c>
      <c r="B223" s="3">
        <v>8.9999999999999993E-3</v>
      </c>
      <c r="D223" s="13">
        <v>0</v>
      </c>
      <c r="E223" s="13">
        <v>1</v>
      </c>
      <c r="F223" s="13">
        <v>2</v>
      </c>
      <c r="G223" s="13">
        <v>3</v>
      </c>
      <c r="H223" s="13">
        <v>4</v>
      </c>
      <c r="I223" s="13">
        <v>5</v>
      </c>
      <c r="J223" s="13">
        <v>6</v>
      </c>
      <c r="K223" s="13">
        <v>7</v>
      </c>
      <c r="L223" s="13">
        <v>8</v>
      </c>
      <c r="M223" s="13">
        <v>9</v>
      </c>
      <c r="N223" s="13">
        <v>10</v>
      </c>
      <c r="O223" s="13">
        <v>11</v>
      </c>
      <c r="P223" s="13">
        <v>12</v>
      </c>
      <c r="Q223" s="13">
        <v>13</v>
      </c>
      <c r="R223" s="13">
        <v>14</v>
      </c>
      <c r="S223" s="13">
        <v>15</v>
      </c>
      <c r="T223" s="13">
        <v>16</v>
      </c>
      <c r="U223" s="13">
        <v>17</v>
      </c>
      <c r="V223" s="13">
        <v>18</v>
      </c>
      <c r="W223" s="13">
        <v>19</v>
      </c>
      <c r="X223" s="13">
        <v>20</v>
      </c>
      <c r="Y223" s="13">
        <v>21</v>
      </c>
      <c r="Z223" s="13">
        <v>22</v>
      </c>
      <c r="AA223" s="13">
        <v>23</v>
      </c>
      <c r="AB223" s="13">
        <v>24</v>
      </c>
      <c r="AC223" s="13">
        <v>25</v>
      </c>
      <c r="AD223" s="13">
        <v>26</v>
      </c>
      <c r="AE223" s="13">
        <v>27</v>
      </c>
      <c r="AF223" s="13">
        <v>28</v>
      </c>
      <c r="AG223" s="13">
        <v>29</v>
      </c>
      <c r="AH223" s="13">
        <v>30</v>
      </c>
    </row>
    <row r="224" spans="1:34" s="13" customFormat="1">
      <c r="A224" s="14" t="s">
        <v>2</v>
      </c>
      <c r="B224" s="4">
        <f>AVERAGEIF(D224:AH224,"&gt;0")</f>
        <v>0.947742546814211</v>
      </c>
      <c r="C224" s="13" t="s">
        <v>1</v>
      </c>
      <c r="D224" s="16">
        <v>1</v>
      </c>
      <c r="E224" s="17">
        <f>IF(E223&lt;$B218,D224*(1-$B223),"")</f>
        <v>0.99099999999999999</v>
      </c>
      <c r="F224" s="17">
        <f t="shared" ref="F224" si="662">IF(F223&lt;$B218,E224*(1-$B223),"")</f>
        <v>0.98208099999999998</v>
      </c>
      <c r="G224" s="17">
        <f t="shared" ref="G224" si="663">IF(G223&lt;$B218,F224*(1-$B223),"")</f>
        <v>0.97324227099999994</v>
      </c>
      <c r="H224" s="17">
        <f t="shared" ref="H224" si="664">IF(H223&lt;$B218,G224*(1-$B223),"")</f>
        <v>0.9644830905609999</v>
      </c>
      <c r="I224" s="17">
        <f t="shared" ref="I224" si="665">IF(I223&lt;$B218,H224*(1-$B223),"")</f>
        <v>0.9558027427459509</v>
      </c>
      <c r="J224" s="17">
        <f t="shared" ref="J224" si="666">IF(J223&lt;$B218,I224*(1-$B223),"")</f>
        <v>0.94720051806123728</v>
      </c>
      <c r="K224" s="17">
        <f t="shared" ref="K224" si="667">IF(K223&lt;$B218,J224*(1-$B223),"")</f>
        <v>0.93867571339868616</v>
      </c>
      <c r="L224" s="17">
        <f t="shared" ref="L224" si="668">IF(L223&lt;$B218,K224*(1-$B223),"")</f>
        <v>0.93022763197809799</v>
      </c>
      <c r="M224" s="17">
        <f t="shared" ref="M224" si="669">IF(M223&lt;$B218,L224*(1-$B223),"")</f>
        <v>0.92185558329029516</v>
      </c>
      <c r="N224" s="17">
        <f t="shared" ref="N224" si="670">IF(N223&lt;$B218,M224*(1-$B223),"")</f>
        <v>0.91355888304068245</v>
      </c>
      <c r="O224" s="17">
        <f t="shared" ref="O224" si="671">IF(O223&lt;$B218,N224*(1-$B223),"")</f>
        <v>0.90533685309331635</v>
      </c>
      <c r="P224" s="17">
        <f t="shared" ref="P224" si="672">IF(P223&lt;$B218,O224*(1-$B223),"")</f>
        <v>0.89718882141547651</v>
      </c>
      <c r="Q224" s="17" t="str">
        <f t="shared" ref="Q224" si="673">IF(Q223&lt;$B218,P224*(1-$B223),"")</f>
        <v/>
      </c>
      <c r="R224" s="17" t="str">
        <f t="shared" ref="R224" si="674">IF(R223&lt;$B218,Q224*(1-$B223),"")</f>
        <v/>
      </c>
      <c r="S224" s="17" t="str">
        <f t="shared" ref="S224" si="675">IF(S223&lt;$B218,R224*(1-$B223),"")</f>
        <v/>
      </c>
      <c r="T224" s="17" t="str">
        <f t="shared" ref="T224" si="676">IF(T223&lt;$B218,S224*(1-$B223),"")</f>
        <v/>
      </c>
      <c r="U224" s="17" t="str">
        <f t="shared" ref="U224" si="677">IF(U223&lt;$B218,T224*(1-$B223),"")</f>
        <v/>
      </c>
      <c r="V224" s="17" t="str">
        <f t="shared" ref="V224" si="678">IF(V223&lt;$B218,U224*(1-$B223),"")</f>
        <v/>
      </c>
      <c r="W224" s="17" t="str">
        <f t="shared" ref="W224" si="679">IF(W223&lt;$B218,V224*(1-$B223),"")</f>
        <v/>
      </c>
      <c r="X224" s="17" t="str">
        <f t="shared" ref="X224" si="680">IF(X223&lt;$B218,W224*(1-$B223),"")</f>
        <v/>
      </c>
      <c r="Y224" s="17" t="str">
        <f t="shared" ref="Y224" si="681">IF(Y223&lt;$B218,X224*(1-$B223),"")</f>
        <v/>
      </c>
      <c r="Z224" s="17" t="str">
        <f t="shared" ref="Z224" si="682">IF(Z223&lt;$B218,Y224*(1-$B223),"")</f>
        <v/>
      </c>
      <c r="AA224" s="17" t="str">
        <f t="shared" ref="AA224" si="683">IF(AA223&lt;$B218,Z224*(1-$B223),"")</f>
        <v/>
      </c>
      <c r="AB224" s="17" t="str">
        <f t="shared" ref="AB224" si="684">IF(AB223&lt;$B218,AA224*(1-$B223),"")</f>
        <v/>
      </c>
      <c r="AC224" s="17" t="str">
        <f t="shared" ref="AC224" si="685">IF(AC223&lt;$B218,AB224*(1-$B223),"")</f>
        <v/>
      </c>
      <c r="AD224" s="17" t="str">
        <f t="shared" ref="AD224" si="686">IF(AD223&lt;$B218,AC224*(1-$B223),"")</f>
        <v/>
      </c>
      <c r="AE224" s="17" t="str">
        <f t="shared" ref="AE224" si="687">IF(AE223&lt;$B218,AD224*(1-$B223),"")</f>
        <v/>
      </c>
      <c r="AF224" s="17" t="str">
        <f t="shared" ref="AF224" si="688">IF(AF223&lt;$B218,AE224*(1-$B223),"")</f>
        <v/>
      </c>
      <c r="AG224" s="17" t="str">
        <f t="shared" ref="AG224" si="689">IF(AG223&lt;$B218,AF224*(1-$B223),"")</f>
        <v/>
      </c>
      <c r="AH224" s="17" t="str">
        <f t="shared" ref="AH224" si="690">IF(AH223&lt;$B218,AG224*(1-$B223),"")</f>
        <v/>
      </c>
    </row>
    <row r="225" spans="1:34" s="13" customFormat="1">
      <c r="A225" s="18" t="s">
        <v>3</v>
      </c>
      <c r="B225" s="5">
        <v>0.10199999999999999</v>
      </c>
      <c r="C225" s="13" t="s">
        <v>19</v>
      </c>
      <c r="D225" s="29">
        <f t="shared" ref="D225" si="691">IF(ISNUMBER(D224),D224*$B223,"")</f>
        <v>8.9999999999999993E-3</v>
      </c>
      <c r="E225" s="29">
        <f t="shared" ref="E225" si="692">IF(ISNUMBER(E224),E224*$B223,"")</f>
        <v>8.9189999999999998E-3</v>
      </c>
      <c r="F225" s="29">
        <f t="shared" ref="F225" si="693">IF(ISNUMBER(F224),F224*$B223,"")</f>
        <v>8.838729E-3</v>
      </c>
      <c r="G225" s="29">
        <f t="shared" ref="G225" si="694">IF(ISNUMBER(G224),G224*$B223,"")</f>
        <v>8.7591804389999979E-3</v>
      </c>
      <c r="H225" s="29">
        <f t="shared" ref="H225" si="695">IF(ISNUMBER(H224),H224*$B223,"")</f>
        <v>8.6803478150489985E-3</v>
      </c>
      <c r="I225" s="29">
        <f t="shared" ref="I225" si="696">IF(ISNUMBER(I224),I224*$B223,"")</f>
        <v>8.602224684713557E-3</v>
      </c>
      <c r="J225" s="29">
        <f t="shared" ref="J225" si="697">IF(ISNUMBER(J224),J224*$B223,"")</f>
        <v>8.5248046625511342E-3</v>
      </c>
      <c r="K225" s="29">
        <f t="shared" ref="K225" si="698">IF(ISNUMBER(K224),K224*$B223,"")</f>
        <v>8.448081420588175E-3</v>
      </c>
      <c r="L225" s="29">
        <f t="shared" ref="L225" si="699">IF(ISNUMBER(L224),L224*$B223,"")</f>
        <v>8.3720486878028806E-3</v>
      </c>
      <c r="M225" s="29">
        <f t="shared" ref="M225" si="700">IF(ISNUMBER(M224),M224*$B223,"")</f>
        <v>8.2967002496126558E-3</v>
      </c>
      <c r="N225" s="29">
        <f t="shared" ref="N225" si="701">IF(ISNUMBER(N224),N224*$B223,"")</f>
        <v>8.2220299473661409E-3</v>
      </c>
      <c r="O225" s="29">
        <f t="shared" ref="O225" si="702">IF(ISNUMBER(O224),O224*$B223,"")</f>
        <v>8.1480316778398468E-3</v>
      </c>
      <c r="P225" s="29">
        <f t="shared" ref="P225" si="703">IF(ISNUMBER(P224),P224*$B223,"")</f>
        <v>8.0746993927392884E-3</v>
      </c>
      <c r="Q225" s="29" t="str">
        <f t="shared" ref="Q225" si="704">IF(ISNUMBER(Q224),Q224*$B223,"")</f>
        <v/>
      </c>
      <c r="R225" s="29" t="str">
        <f t="shared" ref="R225" si="705">IF(ISNUMBER(R224),R224*$B223,"")</f>
        <v/>
      </c>
      <c r="S225" s="29" t="str">
        <f t="shared" ref="S225" si="706">IF(ISNUMBER(S224),S224*$B223,"")</f>
        <v/>
      </c>
      <c r="T225" s="29" t="str">
        <f t="shared" ref="T225" si="707">IF(ISNUMBER(T224),T224*$B223,"")</f>
        <v/>
      </c>
      <c r="U225" s="29" t="str">
        <f t="shared" ref="U225" si="708">IF(ISNUMBER(U224),U224*$B223,"")</f>
        <v/>
      </c>
      <c r="V225" s="29" t="str">
        <f t="shared" ref="V225" si="709">IF(ISNUMBER(V224),V224*$B223,"")</f>
        <v/>
      </c>
      <c r="W225" s="29" t="str">
        <f t="shared" ref="W225" si="710">IF(ISNUMBER(W224),W224*$B223,"")</f>
        <v/>
      </c>
      <c r="X225" s="29" t="str">
        <f t="shared" ref="X225" si="711">IF(ISNUMBER(X224),X224*$B223,"")</f>
        <v/>
      </c>
      <c r="Y225" s="29" t="str">
        <f t="shared" ref="Y225" si="712">IF(ISNUMBER(Y224),Y224*$B223,"")</f>
        <v/>
      </c>
      <c r="Z225" s="29" t="str">
        <f t="shared" ref="Z225" si="713">IF(ISNUMBER(Z224),Z224*$B223,"")</f>
        <v/>
      </c>
      <c r="AA225" s="29" t="str">
        <f t="shared" ref="AA225" si="714">IF(ISNUMBER(AA224),AA224*$B223,"")</f>
        <v/>
      </c>
      <c r="AB225" s="29" t="str">
        <f t="shared" ref="AB225" si="715">IF(ISNUMBER(AB224),AB224*$B223,"")</f>
        <v/>
      </c>
      <c r="AC225" s="29" t="str">
        <f t="shared" ref="AC225" si="716">IF(ISNUMBER(AC224),AC224*$B223,"")</f>
        <v/>
      </c>
      <c r="AD225" s="29" t="str">
        <f t="shared" ref="AD225" si="717">IF(ISNUMBER(AD224),AD224*$B223,"")</f>
        <v/>
      </c>
      <c r="AE225" s="29" t="str">
        <f t="shared" ref="AE225" si="718">IF(ISNUMBER(AE224),AE224*$B223,"")</f>
        <v/>
      </c>
      <c r="AF225" s="29" t="str">
        <f t="shared" ref="AF225" si="719">IF(ISNUMBER(AF224),AF224*$B223,"")</f>
        <v/>
      </c>
      <c r="AG225" s="29" t="str">
        <f t="shared" ref="AG225" si="720">IF(ISNUMBER(AG224),AG224*$B223,"")</f>
        <v/>
      </c>
      <c r="AH225" s="29" t="str">
        <f t="shared" ref="AH225" si="721">IF(ISNUMBER(AH224),AH224*$B223,"")</f>
        <v/>
      </c>
    </row>
    <row r="226" spans="1:34" s="13" customFormat="1">
      <c r="A226" s="14" t="s">
        <v>5</v>
      </c>
      <c r="B226" s="4">
        <f>B225*B224</f>
        <v>9.6669739775049515E-2</v>
      </c>
    </row>
    <row r="227" spans="1:34" s="13" customFormat="1">
      <c r="A227" s="14" t="s">
        <v>18</v>
      </c>
      <c r="B227" s="2">
        <v>1.2E-2</v>
      </c>
    </row>
    <row r="228" spans="1:34" s="13" customFormat="1">
      <c r="A228" s="14" t="s">
        <v>10</v>
      </c>
      <c r="B228" s="4">
        <f>B221*B222</f>
        <v>2.1143621464791307E-2</v>
      </c>
    </row>
    <row r="229" spans="1:34" s="13" customFormat="1">
      <c r="A229" s="14" t="s">
        <v>17</v>
      </c>
      <c r="B229" s="7">
        <f>B226*(3%+3%*12%)</f>
        <v>3.2481032564416635E-3</v>
      </c>
    </row>
    <row r="230" spans="1:34" s="13" customFormat="1">
      <c r="A230" s="14" t="s">
        <v>14</v>
      </c>
      <c r="B230" s="4">
        <v>1E-3</v>
      </c>
    </row>
    <row r="231" spans="1:34" s="13" customFormat="1">
      <c r="A231" s="14" t="s">
        <v>15</v>
      </c>
      <c r="B231" s="4">
        <v>1E-4</v>
      </c>
    </row>
    <row r="232" spans="1:34" s="13" customFormat="1">
      <c r="A232" s="14" t="s">
        <v>16</v>
      </c>
      <c r="B232" s="4">
        <v>1E-3</v>
      </c>
    </row>
    <row r="233" spans="1:34" s="13" customFormat="1">
      <c r="A233" s="19" t="s">
        <v>11</v>
      </c>
      <c r="B233" s="8">
        <f>B226-B227-B228-B229-B230-B231-B232-B234</f>
        <v>5.67801505381655E-3</v>
      </c>
    </row>
    <row r="234" spans="1:34" s="22" customFormat="1" ht="14.25" thickBot="1">
      <c r="A234" s="20" t="s">
        <v>12</v>
      </c>
      <c r="B234" s="21">
        <v>5.2499999999999998E-2</v>
      </c>
    </row>
    <row r="235" spans="1:34" s="11" customFormat="1">
      <c r="A235" s="9" t="s">
        <v>4</v>
      </c>
      <c r="B235" s="10">
        <f>15*30</f>
        <v>450</v>
      </c>
    </row>
    <row r="236" spans="1:34" s="13" customFormat="1">
      <c r="A236" s="12" t="s">
        <v>13</v>
      </c>
      <c r="B236" s="1">
        <f>B218+1</f>
        <v>14</v>
      </c>
    </row>
    <row r="237" spans="1:34" s="13" customFormat="1">
      <c r="A237" s="14" t="s">
        <v>7</v>
      </c>
      <c r="B237" s="6">
        <f>B235/B236</f>
        <v>32.142857142857146</v>
      </c>
    </row>
    <row r="238" spans="1:34" s="13" customFormat="1">
      <c r="A238" s="14" t="s">
        <v>8</v>
      </c>
      <c r="B238" s="2">
        <f>SUM(D243:AH243)</f>
        <v>0.1188879050754673</v>
      </c>
    </row>
    <row r="239" spans="1:34" s="13" customFormat="1">
      <c r="A239" s="14" t="s">
        <v>9</v>
      </c>
      <c r="B239" s="2">
        <f>1+B238*B237</f>
        <v>4.8213969488543063</v>
      </c>
    </row>
    <row r="240" spans="1:34" s="13" customFormat="1">
      <c r="A240" s="15" t="s">
        <v>6</v>
      </c>
      <c r="B240" s="3">
        <v>4.3699999999999998E-3</v>
      </c>
    </row>
    <row r="241" spans="1:34" s="13" customFormat="1">
      <c r="A241" s="15" t="s">
        <v>0</v>
      </c>
      <c r="B241" s="3">
        <v>8.9999999999999993E-3</v>
      </c>
      <c r="D241" s="13">
        <v>0</v>
      </c>
      <c r="E241" s="13">
        <v>1</v>
      </c>
      <c r="F241" s="13">
        <v>2</v>
      </c>
      <c r="G241" s="13">
        <v>3</v>
      </c>
      <c r="H241" s="13">
        <v>4</v>
      </c>
      <c r="I241" s="13">
        <v>5</v>
      </c>
      <c r="J241" s="13">
        <v>6</v>
      </c>
      <c r="K241" s="13">
        <v>7</v>
      </c>
      <c r="L241" s="13">
        <v>8</v>
      </c>
      <c r="M241" s="13">
        <v>9</v>
      </c>
      <c r="N241" s="13">
        <v>10</v>
      </c>
      <c r="O241" s="13">
        <v>11</v>
      </c>
      <c r="P241" s="13">
        <v>12</v>
      </c>
      <c r="Q241" s="13">
        <v>13</v>
      </c>
      <c r="R241" s="13">
        <v>14</v>
      </c>
      <c r="S241" s="13">
        <v>15</v>
      </c>
      <c r="T241" s="13">
        <v>16</v>
      </c>
      <c r="U241" s="13">
        <v>17</v>
      </c>
      <c r="V241" s="13">
        <v>18</v>
      </c>
      <c r="W241" s="13">
        <v>19</v>
      </c>
      <c r="X241" s="13">
        <v>20</v>
      </c>
      <c r="Y241" s="13">
        <v>21</v>
      </c>
      <c r="Z241" s="13">
        <v>22</v>
      </c>
      <c r="AA241" s="13">
        <v>23</v>
      </c>
      <c r="AB241" s="13">
        <v>24</v>
      </c>
      <c r="AC241" s="13">
        <v>25</v>
      </c>
      <c r="AD241" s="13">
        <v>26</v>
      </c>
      <c r="AE241" s="13">
        <v>27</v>
      </c>
      <c r="AF241" s="13">
        <v>28</v>
      </c>
      <c r="AG241" s="13">
        <v>29</v>
      </c>
      <c r="AH241" s="13">
        <v>30</v>
      </c>
    </row>
    <row r="242" spans="1:34" s="13" customFormat="1">
      <c r="A242" s="14" t="s">
        <v>2</v>
      </c>
      <c r="B242" s="4">
        <f>AVERAGEIF(D242:AH242,"&gt;0")</f>
        <v>0.94355480218624865</v>
      </c>
      <c r="C242" s="13" t="s">
        <v>1</v>
      </c>
      <c r="D242" s="16">
        <v>1</v>
      </c>
      <c r="E242" s="17">
        <f>IF(E241&lt;$B236,D242*(1-$B241),"")</f>
        <v>0.99099999999999999</v>
      </c>
      <c r="F242" s="17">
        <f t="shared" ref="F242" si="722">IF(F241&lt;$B236,E242*(1-$B241),"")</f>
        <v>0.98208099999999998</v>
      </c>
      <c r="G242" s="17">
        <f t="shared" ref="G242" si="723">IF(G241&lt;$B236,F242*(1-$B241),"")</f>
        <v>0.97324227099999994</v>
      </c>
      <c r="H242" s="17">
        <f t="shared" ref="H242" si="724">IF(H241&lt;$B236,G242*(1-$B241),"")</f>
        <v>0.9644830905609999</v>
      </c>
      <c r="I242" s="17">
        <f t="shared" ref="I242" si="725">IF(I241&lt;$B236,H242*(1-$B241),"")</f>
        <v>0.9558027427459509</v>
      </c>
      <c r="J242" s="17">
        <f t="shared" ref="J242" si="726">IF(J241&lt;$B236,I242*(1-$B241),"")</f>
        <v>0.94720051806123728</v>
      </c>
      <c r="K242" s="17">
        <f t="shared" ref="K242" si="727">IF(K241&lt;$B236,J242*(1-$B241),"")</f>
        <v>0.93867571339868616</v>
      </c>
      <c r="L242" s="17">
        <f t="shared" ref="L242" si="728">IF(L241&lt;$B236,K242*(1-$B241),"")</f>
        <v>0.93022763197809799</v>
      </c>
      <c r="M242" s="17">
        <f t="shared" ref="M242" si="729">IF(M241&lt;$B236,L242*(1-$B241),"")</f>
        <v>0.92185558329029516</v>
      </c>
      <c r="N242" s="17">
        <f t="shared" ref="N242" si="730">IF(N241&lt;$B236,M242*(1-$B241),"")</f>
        <v>0.91355888304068245</v>
      </c>
      <c r="O242" s="17">
        <f t="shared" ref="O242" si="731">IF(O241&lt;$B236,N242*(1-$B241),"")</f>
        <v>0.90533685309331635</v>
      </c>
      <c r="P242" s="17">
        <f t="shared" ref="P242" si="732">IF(P241&lt;$B236,O242*(1-$B241),"")</f>
        <v>0.89718882141547651</v>
      </c>
      <c r="Q242" s="17">
        <f t="shared" ref="Q242" si="733">IF(Q241&lt;$B236,P242*(1-$B241),"")</f>
        <v>0.88911412202273721</v>
      </c>
      <c r="R242" s="17" t="str">
        <f t="shared" ref="R242" si="734">IF(R241&lt;$B236,Q242*(1-$B241),"")</f>
        <v/>
      </c>
      <c r="S242" s="17" t="str">
        <f t="shared" ref="S242" si="735">IF(S241&lt;$B236,R242*(1-$B241),"")</f>
        <v/>
      </c>
      <c r="T242" s="17" t="str">
        <f t="shared" ref="T242" si="736">IF(T241&lt;$B236,S242*(1-$B241),"")</f>
        <v/>
      </c>
      <c r="U242" s="17" t="str">
        <f t="shared" ref="U242" si="737">IF(U241&lt;$B236,T242*(1-$B241),"")</f>
        <v/>
      </c>
      <c r="V242" s="17" t="str">
        <f t="shared" ref="V242" si="738">IF(V241&lt;$B236,U242*(1-$B241),"")</f>
        <v/>
      </c>
      <c r="W242" s="17" t="str">
        <f t="shared" ref="W242" si="739">IF(W241&lt;$B236,V242*(1-$B241),"")</f>
        <v/>
      </c>
      <c r="X242" s="17" t="str">
        <f t="shared" ref="X242" si="740">IF(X241&lt;$B236,W242*(1-$B241),"")</f>
        <v/>
      </c>
      <c r="Y242" s="17" t="str">
        <f t="shared" ref="Y242" si="741">IF(Y241&lt;$B236,X242*(1-$B241),"")</f>
        <v/>
      </c>
      <c r="Z242" s="17" t="str">
        <f t="shared" ref="Z242" si="742">IF(Z241&lt;$B236,Y242*(1-$B241),"")</f>
        <v/>
      </c>
      <c r="AA242" s="17" t="str">
        <f t="shared" ref="AA242" si="743">IF(AA241&lt;$B236,Z242*(1-$B241),"")</f>
        <v/>
      </c>
      <c r="AB242" s="17" t="str">
        <f t="shared" ref="AB242" si="744">IF(AB241&lt;$B236,AA242*(1-$B241),"")</f>
        <v/>
      </c>
      <c r="AC242" s="17" t="str">
        <f t="shared" ref="AC242" si="745">IF(AC241&lt;$B236,AB242*(1-$B241),"")</f>
        <v/>
      </c>
      <c r="AD242" s="17" t="str">
        <f t="shared" ref="AD242" si="746">IF(AD241&lt;$B236,AC242*(1-$B241),"")</f>
        <v/>
      </c>
      <c r="AE242" s="17" t="str">
        <f t="shared" ref="AE242" si="747">IF(AE241&lt;$B236,AD242*(1-$B241),"")</f>
        <v/>
      </c>
      <c r="AF242" s="17" t="str">
        <f t="shared" ref="AF242" si="748">IF(AF241&lt;$B236,AE242*(1-$B241),"")</f>
        <v/>
      </c>
      <c r="AG242" s="17" t="str">
        <f t="shared" ref="AG242" si="749">IF(AG241&lt;$B236,AF242*(1-$B241),"")</f>
        <v/>
      </c>
      <c r="AH242" s="17" t="str">
        <f t="shared" ref="AH242" si="750">IF(AH241&lt;$B236,AG242*(1-$B241),"")</f>
        <v/>
      </c>
    </row>
    <row r="243" spans="1:34" s="13" customFormat="1">
      <c r="A243" s="18" t="s">
        <v>3</v>
      </c>
      <c r="B243" s="5">
        <v>0.10199999999999999</v>
      </c>
      <c r="C243" s="13" t="s">
        <v>19</v>
      </c>
      <c r="D243" s="29">
        <f t="shared" ref="D243:AH243" si="751">IF(ISNUMBER(D242),D242*$B241,"")</f>
        <v>8.9999999999999993E-3</v>
      </c>
      <c r="E243" s="29">
        <f t="shared" si="751"/>
        <v>8.9189999999999998E-3</v>
      </c>
      <c r="F243" s="29">
        <f t="shared" si="751"/>
        <v>8.838729E-3</v>
      </c>
      <c r="G243" s="29">
        <f t="shared" si="751"/>
        <v>8.7591804389999979E-3</v>
      </c>
      <c r="H243" s="29">
        <f t="shared" si="751"/>
        <v>8.6803478150489985E-3</v>
      </c>
      <c r="I243" s="29">
        <f t="shared" si="751"/>
        <v>8.602224684713557E-3</v>
      </c>
      <c r="J243" s="29">
        <f t="shared" si="751"/>
        <v>8.5248046625511342E-3</v>
      </c>
      <c r="K243" s="29">
        <f t="shared" si="751"/>
        <v>8.448081420588175E-3</v>
      </c>
      <c r="L243" s="29">
        <f t="shared" si="751"/>
        <v>8.3720486878028806E-3</v>
      </c>
      <c r="M243" s="29">
        <f t="shared" si="751"/>
        <v>8.2967002496126558E-3</v>
      </c>
      <c r="N243" s="29">
        <f t="shared" si="751"/>
        <v>8.2220299473661409E-3</v>
      </c>
      <c r="O243" s="29">
        <f t="shared" si="751"/>
        <v>8.1480316778398468E-3</v>
      </c>
      <c r="P243" s="29">
        <f t="shared" si="751"/>
        <v>8.0746993927392884E-3</v>
      </c>
      <c r="Q243" s="29">
        <f t="shared" si="751"/>
        <v>8.0020270982046338E-3</v>
      </c>
      <c r="R243" s="29" t="str">
        <f t="shared" si="751"/>
        <v/>
      </c>
      <c r="S243" s="29" t="str">
        <f t="shared" si="751"/>
        <v/>
      </c>
      <c r="T243" s="29" t="str">
        <f t="shared" si="751"/>
        <v/>
      </c>
      <c r="U243" s="29" t="str">
        <f t="shared" si="751"/>
        <v/>
      </c>
      <c r="V243" s="29" t="str">
        <f t="shared" si="751"/>
        <v/>
      </c>
      <c r="W243" s="29" t="str">
        <f t="shared" si="751"/>
        <v/>
      </c>
      <c r="X243" s="29" t="str">
        <f t="shared" si="751"/>
        <v/>
      </c>
      <c r="Y243" s="29" t="str">
        <f t="shared" si="751"/>
        <v/>
      </c>
      <c r="Z243" s="29" t="str">
        <f t="shared" si="751"/>
        <v/>
      </c>
      <c r="AA243" s="29" t="str">
        <f t="shared" si="751"/>
        <v/>
      </c>
      <c r="AB243" s="29" t="str">
        <f t="shared" si="751"/>
        <v/>
      </c>
      <c r="AC243" s="29" t="str">
        <f t="shared" si="751"/>
        <v/>
      </c>
      <c r="AD243" s="29" t="str">
        <f t="shared" si="751"/>
        <v/>
      </c>
      <c r="AE243" s="29" t="str">
        <f t="shared" si="751"/>
        <v/>
      </c>
      <c r="AF243" s="29" t="str">
        <f t="shared" si="751"/>
        <v/>
      </c>
      <c r="AG243" s="29" t="str">
        <f t="shared" si="751"/>
        <v/>
      </c>
      <c r="AH243" s="29" t="str">
        <f t="shared" si="751"/>
        <v/>
      </c>
    </row>
    <row r="244" spans="1:34" s="13" customFormat="1">
      <c r="A244" s="14" t="s">
        <v>5</v>
      </c>
      <c r="B244" s="4">
        <f>B243*B242</f>
        <v>9.6242589822997354E-2</v>
      </c>
    </row>
    <row r="245" spans="1:34" s="13" customFormat="1">
      <c r="A245" s="14" t="s">
        <v>18</v>
      </c>
      <c r="B245" s="2">
        <v>1.2E-2</v>
      </c>
    </row>
    <row r="246" spans="1:34" s="13" customFormat="1">
      <c r="A246" s="14" t="s">
        <v>10</v>
      </c>
      <c r="B246" s="4">
        <f>B239*B240</f>
        <v>2.1069504666493318E-2</v>
      </c>
    </row>
    <row r="247" spans="1:34" s="13" customFormat="1">
      <c r="A247" s="14" t="s">
        <v>17</v>
      </c>
      <c r="B247" s="7">
        <f>B244*(3%+3%*12%)</f>
        <v>3.2337510180527108E-3</v>
      </c>
    </row>
    <row r="248" spans="1:34" s="13" customFormat="1">
      <c r="A248" s="14" t="s">
        <v>14</v>
      </c>
      <c r="B248" s="4">
        <v>1E-3</v>
      </c>
    </row>
    <row r="249" spans="1:34" s="13" customFormat="1">
      <c r="A249" s="14" t="s">
        <v>15</v>
      </c>
      <c r="B249" s="4">
        <v>1E-4</v>
      </c>
    </row>
    <row r="250" spans="1:34" s="13" customFormat="1">
      <c r="A250" s="14" t="s">
        <v>16</v>
      </c>
      <c r="B250" s="4">
        <v>1E-3</v>
      </c>
    </row>
    <row r="251" spans="1:34" s="13" customFormat="1">
      <c r="A251" s="19" t="s">
        <v>11</v>
      </c>
      <c r="B251" s="8">
        <f>B244-B245-B246-B247-B248-B249-B250-B252</f>
        <v>5.339334138451321E-3</v>
      </c>
    </row>
    <row r="252" spans="1:34" s="22" customFormat="1" ht="14.25" thickBot="1">
      <c r="A252" s="20" t="s">
        <v>12</v>
      </c>
      <c r="B252" s="21">
        <v>5.2499999999999998E-2</v>
      </c>
    </row>
    <row r="253" spans="1:34" s="11" customFormat="1">
      <c r="A253" s="9" t="s">
        <v>4</v>
      </c>
      <c r="B253" s="10">
        <f>15*30</f>
        <v>450</v>
      </c>
    </row>
    <row r="254" spans="1:34" s="13" customFormat="1">
      <c r="A254" s="12" t="s">
        <v>13</v>
      </c>
      <c r="B254" s="1">
        <f>B236+1</f>
        <v>15</v>
      </c>
    </row>
    <row r="255" spans="1:34" s="13" customFormat="1">
      <c r="A255" s="14" t="s">
        <v>7</v>
      </c>
      <c r="B255" s="6">
        <f>B253/B254</f>
        <v>30</v>
      </c>
    </row>
    <row r="256" spans="1:34" s="13" customFormat="1">
      <c r="A256" s="14" t="s">
        <v>8</v>
      </c>
      <c r="B256" s="2">
        <f>SUM(D261:AH261)</f>
        <v>0.12681791392978808</v>
      </c>
    </row>
    <row r="257" spans="1:34" s="13" customFormat="1">
      <c r="A257" s="14" t="s">
        <v>9</v>
      </c>
      <c r="B257" s="2">
        <f>1+B256*B255</f>
        <v>4.8045374178936431</v>
      </c>
    </row>
    <row r="258" spans="1:34" s="13" customFormat="1">
      <c r="A258" s="15" t="s">
        <v>6</v>
      </c>
      <c r="B258" s="3">
        <v>4.3699999999999998E-3</v>
      </c>
    </row>
    <row r="259" spans="1:34" s="13" customFormat="1">
      <c r="A259" s="15" t="s">
        <v>0</v>
      </c>
      <c r="B259" s="3">
        <v>8.9999999999999993E-3</v>
      </c>
      <c r="D259" s="13">
        <v>0</v>
      </c>
      <c r="E259" s="13">
        <v>1</v>
      </c>
      <c r="F259" s="13">
        <v>2</v>
      </c>
      <c r="G259" s="13">
        <v>3</v>
      </c>
      <c r="H259" s="13">
        <v>4</v>
      </c>
      <c r="I259" s="13">
        <v>5</v>
      </c>
      <c r="J259" s="13">
        <v>6</v>
      </c>
      <c r="K259" s="13">
        <v>7</v>
      </c>
      <c r="L259" s="13">
        <v>8</v>
      </c>
      <c r="M259" s="13">
        <v>9</v>
      </c>
      <c r="N259" s="13">
        <v>10</v>
      </c>
      <c r="O259" s="13">
        <v>11</v>
      </c>
      <c r="P259" s="13">
        <v>12</v>
      </c>
      <c r="Q259" s="13">
        <v>13</v>
      </c>
      <c r="R259" s="13">
        <v>14</v>
      </c>
      <c r="S259" s="13">
        <v>15</v>
      </c>
      <c r="T259" s="13">
        <v>16</v>
      </c>
      <c r="U259" s="13">
        <v>17</v>
      </c>
      <c r="V259" s="13">
        <v>18</v>
      </c>
      <c r="W259" s="13">
        <v>19</v>
      </c>
      <c r="X259" s="13">
        <v>20</v>
      </c>
      <c r="Y259" s="13">
        <v>21</v>
      </c>
      <c r="Z259" s="13">
        <v>22</v>
      </c>
      <c r="AA259" s="13">
        <v>23</v>
      </c>
      <c r="AB259" s="13">
        <v>24</v>
      </c>
      <c r="AC259" s="13">
        <v>25</v>
      </c>
      <c r="AD259" s="13">
        <v>26</v>
      </c>
      <c r="AE259" s="13">
        <v>27</v>
      </c>
      <c r="AF259" s="13">
        <v>28</v>
      </c>
      <c r="AG259" s="13">
        <v>29</v>
      </c>
      <c r="AH259" s="13">
        <v>30</v>
      </c>
    </row>
    <row r="260" spans="1:34" s="13" customFormat="1">
      <c r="A260" s="14" t="s">
        <v>2</v>
      </c>
      <c r="B260" s="4">
        <f>AVERAGEIF(D260:AH260,"&gt;0")</f>
        <v>0.93939195503546757</v>
      </c>
      <c r="C260" s="13" t="s">
        <v>1</v>
      </c>
      <c r="D260" s="16">
        <v>1</v>
      </c>
      <c r="E260" s="17">
        <f>IF(E259&lt;$B254,D260*(1-$B259),"")</f>
        <v>0.99099999999999999</v>
      </c>
      <c r="F260" s="17">
        <f t="shared" ref="F260" si="752">IF(F259&lt;$B254,E260*(1-$B259),"")</f>
        <v>0.98208099999999998</v>
      </c>
      <c r="G260" s="17">
        <f t="shared" ref="G260" si="753">IF(G259&lt;$B254,F260*(1-$B259),"")</f>
        <v>0.97324227099999994</v>
      </c>
      <c r="H260" s="17">
        <f t="shared" ref="H260" si="754">IF(H259&lt;$B254,G260*(1-$B259),"")</f>
        <v>0.9644830905609999</v>
      </c>
      <c r="I260" s="17">
        <f t="shared" ref="I260" si="755">IF(I259&lt;$B254,H260*(1-$B259),"")</f>
        <v>0.9558027427459509</v>
      </c>
      <c r="J260" s="17">
        <f t="shared" ref="J260" si="756">IF(J259&lt;$B254,I260*(1-$B259),"")</f>
        <v>0.94720051806123728</v>
      </c>
      <c r="K260" s="17">
        <f t="shared" ref="K260" si="757">IF(K259&lt;$B254,J260*(1-$B259),"")</f>
        <v>0.93867571339868616</v>
      </c>
      <c r="L260" s="17">
        <f t="shared" ref="L260" si="758">IF(L259&lt;$B254,K260*(1-$B259),"")</f>
        <v>0.93022763197809799</v>
      </c>
      <c r="M260" s="17">
        <f t="shared" ref="M260" si="759">IF(M259&lt;$B254,L260*(1-$B259),"")</f>
        <v>0.92185558329029516</v>
      </c>
      <c r="N260" s="17">
        <f t="shared" ref="N260" si="760">IF(N259&lt;$B254,M260*(1-$B259),"")</f>
        <v>0.91355888304068245</v>
      </c>
      <c r="O260" s="17">
        <f t="shared" ref="O260" si="761">IF(O259&lt;$B254,N260*(1-$B259),"")</f>
        <v>0.90533685309331635</v>
      </c>
      <c r="P260" s="17">
        <f t="shared" ref="P260" si="762">IF(P259&lt;$B254,O260*(1-$B259),"")</f>
        <v>0.89718882141547651</v>
      </c>
      <c r="Q260" s="17">
        <f t="shared" ref="Q260" si="763">IF(Q259&lt;$B254,P260*(1-$B259),"")</f>
        <v>0.88911412202273721</v>
      </c>
      <c r="R260" s="17">
        <f t="shared" ref="R260" si="764">IF(R259&lt;$B254,Q260*(1-$B259),"")</f>
        <v>0.88111209492453257</v>
      </c>
      <c r="S260" s="17" t="str">
        <f t="shared" ref="S260" si="765">IF(S259&lt;$B254,R260*(1-$B259),"")</f>
        <v/>
      </c>
      <c r="T260" s="17" t="str">
        <f t="shared" ref="T260" si="766">IF(T259&lt;$B254,S260*(1-$B259),"")</f>
        <v/>
      </c>
      <c r="U260" s="17" t="str">
        <f t="shared" ref="U260" si="767">IF(U259&lt;$B254,T260*(1-$B259),"")</f>
        <v/>
      </c>
      <c r="V260" s="17" t="str">
        <f t="shared" ref="V260" si="768">IF(V259&lt;$B254,U260*(1-$B259),"")</f>
        <v/>
      </c>
      <c r="W260" s="17" t="str">
        <f t="shared" ref="W260" si="769">IF(W259&lt;$B254,V260*(1-$B259),"")</f>
        <v/>
      </c>
      <c r="X260" s="17" t="str">
        <f t="shared" ref="X260" si="770">IF(X259&lt;$B254,W260*(1-$B259),"")</f>
        <v/>
      </c>
      <c r="Y260" s="17" t="str">
        <f t="shared" ref="Y260" si="771">IF(Y259&lt;$B254,X260*(1-$B259),"")</f>
        <v/>
      </c>
      <c r="Z260" s="17" t="str">
        <f t="shared" ref="Z260" si="772">IF(Z259&lt;$B254,Y260*(1-$B259),"")</f>
        <v/>
      </c>
      <c r="AA260" s="17" t="str">
        <f t="shared" ref="AA260" si="773">IF(AA259&lt;$B254,Z260*(1-$B259),"")</f>
        <v/>
      </c>
      <c r="AB260" s="17" t="str">
        <f t="shared" ref="AB260" si="774">IF(AB259&lt;$B254,AA260*(1-$B259),"")</f>
        <v/>
      </c>
      <c r="AC260" s="17" t="str">
        <f t="shared" ref="AC260" si="775">IF(AC259&lt;$B254,AB260*(1-$B259),"")</f>
        <v/>
      </c>
      <c r="AD260" s="17" t="str">
        <f t="shared" ref="AD260" si="776">IF(AD259&lt;$B254,AC260*(1-$B259),"")</f>
        <v/>
      </c>
      <c r="AE260" s="17" t="str">
        <f t="shared" ref="AE260" si="777">IF(AE259&lt;$B254,AD260*(1-$B259),"")</f>
        <v/>
      </c>
      <c r="AF260" s="17" t="str">
        <f t="shared" ref="AF260" si="778">IF(AF259&lt;$B254,AE260*(1-$B259),"")</f>
        <v/>
      </c>
      <c r="AG260" s="17" t="str">
        <f t="shared" ref="AG260" si="779">IF(AG259&lt;$B254,AF260*(1-$B259),"")</f>
        <v/>
      </c>
      <c r="AH260" s="17" t="str">
        <f t="shared" ref="AH260" si="780">IF(AH259&lt;$B254,AG260*(1-$B259),"")</f>
        <v/>
      </c>
    </row>
    <row r="261" spans="1:34" s="13" customFormat="1">
      <c r="A261" s="18" t="s">
        <v>3</v>
      </c>
      <c r="B261" s="5">
        <v>0.10199999999999999</v>
      </c>
      <c r="C261" s="13" t="s">
        <v>19</v>
      </c>
      <c r="D261" s="29">
        <f t="shared" ref="D261:AH261" si="781">IF(ISNUMBER(D260),D260*$B259,"")</f>
        <v>8.9999999999999993E-3</v>
      </c>
      <c r="E261" s="29">
        <f t="shared" si="781"/>
        <v>8.9189999999999998E-3</v>
      </c>
      <c r="F261" s="29">
        <f t="shared" si="781"/>
        <v>8.838729E-3</v>
      </c>
      <c r="G261" s="29">
        <f t="shared" si="781"/>
        <v>8.7591804389999979E-3</v>
      </c>
      <c r="H261" s="29">
        <f t="shared" si="781"/>
        <v>8.6803478150489985E-3</v>
      </c>
      <c r="I261" s="29">
        <f t="shared" si="781"/>
        <v>8.602224684713557E-3</v>
      </c>
      <c r="J261" s="29">
        <f t="shared" si="781"/>
        <v>8.5248046625511342E-3</v>
      </c>
      <c r="K261" s="29">
        <f t="shared" si="781"/>
        <v>8.448081420588175E-3</v>
      </c>
      <c r="L261" s="29">
        <f t="shared" si="781"/>
        <v>8.3720486878028806E-3</v>
      </c>
      <c r="M261" s="29">
        <f t="shared" si="781"/>
        <v>8.2967002496126558E-3</v>
      </c>
      <c r="N261" s="29">
        <f t="shared" si="781"/>
        <v>8.2220299473661409E-3</v>
      </c>
      <c r="O261" s="29">
        <f t="shared" si="781"/>
        <v>8.1480316778398468E-3</v>
      </c>
      <c r="P261" s="29">
        <f t="shared" si="781"/>
        <v>8.0746993927392884E-3</v>
      </c>
      <c r="Q261" s="29">
        <f t="shared" si="781"/>
        <v>8.0020270982046338E-3</v>
      </c>
      <c r="R261" s="29">
        <f t="shared" si="781"/>
        <v>7.9300088543207917E-3</v>
      </c>
      <c r="S261" s="29" t="str">
        <f t="shared" si="781"/>
        <v/>
      </c>
      <c r="T261" s="29" t="str">
        <f t="shared" si="781"/>
        <v/>
      </c>
      <c r="U261" s="29" t="str">
        <f t="shared" si="781"/>
        <v/>
      </c>
      <c r="V261" s="29" t="str">
        <f t="shared" si="781"/>
        <v/>
      </c>
      <c r="W261" s="29" t="str">
        <f t="shared" si="781"/>
        <v/>
      </c>
      <c r="X261" s="29" t="str">
        <f t="shared" si="781"/>
        <v/>
      </c>
      <c r="Y261" s="29" t="str">
        <f t="shared" si="781"/>
        <v/>
      </c>
      <c r="Z261" s="29" t="str">
        <f t="shared" si="781"/>
        <v/>
      </c>
      <c r="AA261" s="29" t="str">
        <f t="shared" si="781"/>
        <v/>
      </c>
      <c r="AB261" s="29" t="str">
        <f t="shared" si="781"/>
        <v/>
      </c>
      <c r="AC261" s="29" t="str">
        <f t="shared" si="781"/>
        <v/>
      </c>
      <c r="AD261" s="29" t="str">
        <f t="shared" si="781"/>
        <v/>
      </c>
      <c r="AE261" s="29" t="str">
        <f t="shared" si="781"/>
        <v/>
      </c>
      <c r="AF261" s="29" t="str">
        <f t="shared" si="781"/>
        <v/>
      </c>
      <c r="AG261" s="29" t="str">
        <f t="shared" si="781"/>
        <v/>
      </c>
      <c r="AH261" s="29" t="str">
        <f t="shared" si="781"/>
        <v/>
      </c>
    </row>
    <row r="262" spans="1:34" s="13" customFormat="1">
      <c r="A262" s="14" t="s">
        <v>5</v>
      </c>
      <c r="B262" s="4">
        <f>B261*B260</f>
        <v>9.5817979413617693E-2</v>
      </c>
    </row>
    <row r="263" spans="1:34" s="13" customFormat="1">
      <c r="A263" s="14" t="s">
        <v>18</v>
      </c>
      <c r="B263" s="2">
        <v>1.2E-2</v>
      </c>
    </row>
    <row r="264" spans="1:34" s="13" customFormat="1">
      <c r="A264" s="14" t="s">
        <v>10</v>
      </c>
      <c r="B264" s="4">
        <f>B257*B258</f>
        <v>2.099582851619522E-2</v>
      </c>
    </row>
    <row r="265" spans="1:34" s="13" customFormat="1">
      <c r="A265" s="14" t="s">
        <v>17</v>
      </c>
      <c r="B265" s="7">
        <f>B262*(3%+3%*12%)</f>
        <v>3.2194841082975544E-3</v>
      </c>
    </row>
    <row r="266" spans="1:34" s="13" customFormat="1">
      <c r="A266" s="14" t="s">
        <v>14</v>
      </c>
      <c r="B266" s="4">
        <v>1E-3</v>
      </c>
    </row>
    <row r="267" spans="1:34" s="13" customFormat="1">
      <c r="A267" s="14" t="s">
        <v>15</v>
      </c>
      <c r="B267" s="4">
        <v>1E-4</v>
      </c>
    </row>
    <row r="268" spans="1:34" s="13" customFormat="1">
      <c r="A268" s="14" t="s">
        <v>16</v>
      </c>
      <c r="B268" s="4">
        <v>1E-3</v>
      </c>
    </row>
    <row r="269" spans="1:34" s="13" customFormat="1">
      <c r="A269" s="19" t="s">
        <v>11</v>
      </c>
      <c r="B269" s="8">
        <f>B262-B263-B264-B265-B266-B267-B268-B270</f>
        <v>5.002666789124921E-3</v>
      </c>
    </row>
    <row r="270" spans="1:34" s="22" customFormat="1" ht="14.25" thickBot="1">
      <c r="A270" s="20" t="s">
        <v>12</v>
      </c>
      <c r="B270" s="21">
        <v>5.2499999999999998E-2</v>
      </c>
    </row>
    <row r="271" spans="1:34" s="11" customFormat="1">
      <c r="A271" s="9" t="s">
        <v>4</v>
      </c>
      <c r="B271" s="10">
        <v>450</v>
      </c>
    </row>
    <row r="272" spans="1:34" s="13" customFormat="1">
      <c r="A272" s="12" t="s">
        <v>13</v>
      </c>
      <c r="B272" s="1">
        <v>14</v>
      </c>
    </row>
    <row r="273" spans="1:64" s="13" customFormat="1">
      <c r="A273" s="14" t="s">
        <v>7</v>
      </c>
      <c r="B273" s="6">
        <v>30</v>
      </c>
    </row>
    <row r="274" spans="1:64" s="13" customFormat="1">
      <c r="A274" s="14" t="s">
        <v>8</v>
      </c>
      <c r="B274" s="2">
        <f>SUM(D279:AH279)</f>
        <v>0.1188879050754673</v>
      </c>
    </row>
    <row r="275" spans="1:64" s="13" customFormat="1">
      <c r="A275" s="14" t="s">
        <v>9</v>
      </c>
      <c r="B275" s="2">
        <f>1+B274*B273</f>
        <v>4.5666371522640192</v>
      </c>
    </row>
    <row r="276" spans="1:64" s="13" customFormat="1">
      <c r="A276" s="15" t="s">
        <v>6</v>
      </c>
      <c r="B276" s="3">
        <v>4.3699999999999998E-3</v>
      </c>
    </row>
    <row r="277" spans="1:64" s="13" customFormat="1">
      <c r="A277" s="15" t="s">
        <v>0</v>
      </c>
      <c r="B277" s="3">
        <v>8.9999999999999993E-3</v>
      </c>
      <c r="D277" s="13">
        <v>0</v>
      </c>
      <c r="E277" s="13">
        <v>1</v>
      </c>
      <c r="F277" s="13">
        <v>2</v>
      </c>
      <c r="G277" s="13">
        <v>3</v>
      </c>
      <c r="H277" s="13">
        <v>4</v>
      </c>
      <c r="I277" s="13">
        <v>5</v>
      </c>
      <c r="J277" s="13">
        <v>6</v>
      </c>
      <c r="K277" s="13">
        <v>7</v>
      </c>
      <c r="L277" s="13">
        <v>8</v>
      </c>
      <c r="M277" s="13">
        <v>9</v>
      </c>
      <c r="N277" s="13">
        <v>10</v>
      </c>
      <c r="O277" s="13">
        <v>11</v>
      </c>
      <c r="P277" s="13">
        <v>12</v>
      </c>
      <c r="Q277" s="13">
        <v>13</v>
      </c>
      <c r="R277" s="13">
        <v>14</v>
      </c>
      <c r="S277" s="13">
        <v>15</v>
      </c>
      <c r="T277" s="13">
        <v>16</v>
      </c>
      <c r="U277" s="13">
        <v>17</v>
      </c>
      <c r="V277" s="13">
        <v>18</v>
      </c>
      <c r="W277" s="13">
        <v>19</v>
      </c>
      <c r="X277" s="13">
        <v>20</v>
      </c>
      <c r="Y277" s="13">
        <v>21</v>
      </c>
      <c r="Z277" s="13">
        <v>22</v>
      </c>
      <c r="AA277" s="13">
        <v>23</v>
      </c>
      <c r="AB277" s="13">
        <v>24</v>
      </c>
      <c r="AC277" s="13">
        <v>25</v>
      </c>
      <c r="AD277" s="13">
        <v>26</v>
      </c>
      <c r="AE277" s="13">
        <v>27</v>
      </c>
      <c r="AF277" s="13">
        <v>28</v>
      </c>
      <c r="AG277" s="13">
        <v>29</v>
      </c>
      <c r="AH277" s="13">
        <v>30</v>
      </c>
    </row>
    <row r="278" spans="1:64" s="13" customFormat="1">
      <c r="A278" s="14" t="s">
        <v>2</v>
      </c>
      <c r="B278" s="31">
        <f>AVERAGEIF(D278:AH278,"&gt;0")*13/15+77%*2/15</f>
        <v>0.92041416189474878</v>
      </c>
      <c r="C278" s="13" t="s">
        <v>1</v>
      </c>
      <c r="D278" s="16">
        <v>1</v>
      </c>
      <c r="E278" s="17">
        <f>IF(E277&lt;$B272,D278*(1-$B277),"")</f>
        <v>0.99099999999999999</v>
      </c>
      <c r="F278" s="17">
        <f t="shared" ref="F278" si="782">IF(F277&lt;$B272,E278*(1-$B277),"")</f>
        <v>0.98208099999999998</v>
      </c>
      <c r="G278" s="17">
        <f t="shared" ref="G278" si="783">IF(G277&lt;$B272,F278*(1-$B277),"")</f>
        <v>0.97324227099999994</v>
      </c>
      <c r="H278" s="17">
        <f t="shared" ref="H278" si="784">IF(H277&lt;$B272,G278*(1-$B277),"")</f>
        <v>0.9644830905609999</v>
      </c>
      <c r="I278" s="17">
        <f t="shared" ref="I278" si="785">IF(I277&lt;$B272,H278*(1-$B277),"")</f>
        <v>0.9558027427459509</v>
      </c>
      <c r="J278" s="17">
        <f t="shared" ref="J278" si="786">IF(J277&lt;$B272,I278*(1-$B277),"")</f>
        <v>0.94720051806123728</v>
      </c>
      <c r="K278" s="17">
        <f t="shared" ref="K278" si="787">IF(K277&lt;$B272,J278*(1-$B277),"")</f>
        <v>0.93867571339868616</v>
      </c>
      <c r="L278" s="17">
        <f t="shared" ref="L278" si="788">IF(L277&lt;$B272,K278*(1-$B277),"")</f>
        <v>0.93022763197809799</v>
      </c>
      <c r="M278" s="17">
        <f t="shared" ref="M278" si="789">IF(M277&lt;$B272,L278*(1-$B277),"")</f>
        <v>0.92185558329029516</v>
      </c>
      <c r="N278" s="17">
        <f t="shared" ref="N278" si="790">IF(N277&lt;$B272,M278*(1-$B277),"")</f>
        <v>0.91355888304068245</v>
      </c>
      <c r="O278" s="17">
        <f t="shared" ref="O278" si="791">IF(O277&lt;$B272,N278*(1-$B277),"")</f>
        <v>0.90533685309331635</v>
      </c>
      <c r="P278" s="17">
        <f t="shared" ref="P278" si="792">IF(P277&lt;$B272,O278*(1-$B277),"")</f>
        <v>0.89718882141547651</v>
      </c>
      <c r="Q278" s="17">
        <f t="shared" ref="Q278" si="793">IF(Q277&lt;$B272,P278*(1-$B277),"")</f>
        <v>0.88911412202273721</v>
      </c>
      <c r="R278" s="17" t="str">
        <f t="shared" ref="R278" si="794">IF(R277&lt;$B272,Q278*(1-$B277),"")</f>
        <v/>
      </c>
      <c r="S278" s="17" t="str">
        <f t="shared" ref="S278" si="795">IF(S277&lt;$B272,R278*(1-$B277),"")</f>
        <v/>
      </c>
      <c r="T278" s="17" t="str">
        <f t="shared" ref="T278" si="796">IF(T277&lt;$B272,S278*(1-$B277),"")</f>
        <v/>
      </c>
      <c r="U278" s="17" t="str">
        <f t="shared" ref="U278" si="797">IF(U277&lt;$B272,T278*(1-$B277),"")</f>
        <v/>
      </c>
      <c r="V278" s="17" t="str">
        <f t="shared" ref="V278" si="798">IF(V277&lt;$B272,U278*(1-$B277),"")</f>
        <v/>
      </c>
      <c r="W278" s="17" t="str">
        <f t="shared" ref="W278" si="799">IF(W277&lt;$B272,V278*(1-$B277),"")</f>
        <v/>
      </c>
      <c r="X278" s="17" t="str">
        <f t="shared" ref="X278" si="800">IF(X277&lt;$B272,W278*(1-$B277),"")</f>
        <v/>
      </c>
      <c r="Y278" s="17" t="str">
        <f t="shared" ref="Y278" si="801">IF(Y277&lt;$B272,X278*(1-$B277),"")</f>
        <v/>
      </c>
      <c r="Z278" s="17" t="str">
        <f t="shared" ref="Z278" si="802">IF(Z277&lt;$B272,Y278*(1-$B277),"")</f>
        <v/>
      </c>
      <c r="AA278" s="17" t="str">
        <f t="shared" ref="AA278" si="803">IF(AA277&lt;$B272,Z278*(1-$B277),"")</f>
        <v/>
      </c>
      <c r="AB278" s="17" t="str">
        <f t="shared" ref="AB278" si="804">IF(AB277&lt;$B272,AA278*(1-$B277),"")</f>
        <v/>
      </c>
      <c r="AC278" s="17" t="str">
        <f t="shared" ref="AC278" si="805">IF(AC277&lt;$B272,AB278*(1-$B277),"")</f>
        <v/>
      </c>
      <c r="AD278" s="17" t="str">
        <f t="shared" ref="AD278" si="806">IF(AD277&lt;$B272,AC278*(1-$B277),"")</f>
        <v/>
      </c>
      <c r="AE278" s="17" t="str">
        <f t="shared" ref="AE278" si="807">IF(AE277&lt;$B272,AD278*(1-$B277),"")</f>
        <v/>
      </c>
      <c r="AF278" s="17" t="str">
        <f t="shared" ref="AF278" si="808">IF(AF277&lt;$B272,AE278*(1-$B277),"")</f>
        <v/>
      </c>
      <c r="AG278" s="17" t="str">
        <f t="shared" ref="AG278" si="809">IF(AG277&lt;$B272,AF278*(1-$B277),"")</f>
        <v/>
      </c>
      <c r="AH278" s="17" t="str">
        <f t="shared" ref="AH278" si="810">IF(AH277&lt;$B272,AG278*(1-$B277),"")</f>
        <v/>
      </c>
    </row>
    <row r="279" spans="1:64" s="13" customFormat="1">
      <c r="A279" s="18" t="s">
        <v>3</v>
      </c>
      <c r="B279" s="5">
        <v>0.10199999999999999</v>
      </c>
      <c r="C279" s="13" t="s">
        <v>19</v>
      </c>
      <c r="D279" s="29">
        <f t="shared" ref="D279:AH279" si="811">IF(ISNUMBER(D278),D278*$B277,"")</f>
        <v>8.9999999999999993E-3</v>
      </c>
      <c r="E279" s="29">
        <f t="shared" si="811"/>
        <v>8.9189999999999998E-3</v>
      </c>
      <c r="F279" s="29">
        <f t="shared" si="811"/>
        <v>8.838729E-3</v>
      </c>
      <c r="G279" s="29">
        <f t="shared" si="811"/>
        <v>8.7591804389999979E-3</v>
      </c>
      <c r="H279" s="29">
        <f t="shared" si="811"/>
        <v>8.6803478150489985E-3</v>
      </c>
      <c r="I279" s="29">
        <f t="shared" si="811"/>
        <v>8.602224684713557E-3</v>
      </c>
      <c r="J279" s="29">
        <f t="shared" si="811"/>
        <v>8.5248046625511342E-3</v>
      </c>
      <c r="K279" s="29">
        <f t="shared" si="811"/>
        <v>8.448081420588175E-3</v>
      </c>
      <c r="L279" s="29">
        <f t="shared" si="811"/>
        <v>8.3720486878028806E-3</v>
      </c>
      <c r="M279" s="29">
        <f t="shared" si="811"/>
        <v>8.2967002496126558E-3</v>
      </c>
      <c r="N279" s="29">
        <f t="shared" si="811"/>
        <v>8.2220299473661409E-3</v>
      </c>
      <c r="O279" s="29">
        <f t="shared" si="811"/>
        <v>8.1480316778398468E-3</v>
      </c>
      <c r="P279" s="29">
        <f t="shared" si="811"/>
        <v>8.0746993927392884E-3</v>
      </c>
      <c r="Q279" s="29">
        <f t="shared" si="811"/>
        <v>8.0020270982046338E-3</v>
      </c>
      <c r="R279" s="29" t="str">
        <f t="shared" si="811"/>
        <v/>
      </c>
      <c r="S279" s="29" t="str">
        <f t="shared" si="811"/>
        <v/>
      </c>
      <c r="T279" s="29" t="str">
        <f t="shared" si="811"/>
        <v/>
      </c>
      <c r="U279" s="29" t="str">
        <f t="shared" si="811"/>
        <v/>
      </c>
      <c r="V279" s="29" t="str">
        <f t="shared" si="811"/>
        <v/>
      </c>
      <c r="W279" s="29" t="str">
        <f t="shared" si="811"/>
        <v/>
      </c>
      <c r="X279" s="29" t="str">
        <f t="shared" si="811"/>
        <v/>
      </c>
      <c r="Y279" s="29" t="str">
        <f t="shared" si="811"/>
        <v/>
      </c>
      <c r="Z279" s="29" t="str">
        <f t="shared" si="811"/>
        <v/>
      </c>
      <c r="AA279" s="29" t="str">
        <f t="shared" si="811"/>
        <v/>
      </c>
      <c r="AB279" s="29" t="str">
        <f t="shared" si="811"/>
        <v/>
      </c>
      <c r="AC279" s="29" t="str">
        <f t="shared" si="811"/>
        <v/>
      </c>
      <c r="AD279" s="29" t="str">
        <f t="shared" si="811"/>
        <v/>
      </c>
      <c r="AE279" s="29" t="str">
        <f t="shared" si="811"/>
        <v/>
      </c>
      <c r="AF279" s="29" t="str">
        <f t="shared" si="811"/>
        <v/>
      </c>
      <c r="AG279" s="29" t="str">
        <f t="shared" si="811"/>
        <v/>
      </c>
      <c r="AH279" s="29" t="str">
        <f t="shared" si="811"/>
        <v/>
      </c>
    </row>
    <row r="280" spans="1:64" s="13" customFormat="1">
      <c r="A280" s="14" t="s">
        <v>5</v>
      </c>
      <c r="B280" s="4">
        <f>B279*B278</f>
        <v>9.3882244513264365E-2</v>
      </c>
    </row>
    <row r="281" spans="1:64" s="13" customFormat="1">
      <c r="A281" s="14" t="s">
        <v>18</v>
      </c>
      <c r="B281" s="2">
        <v>1.2E-2</v>
      </c>
      <c r="D281" s="13">
        <v>0</v>
      </c>
      <c r="E281" s="13">
        <v>1</v>
      </c>
      <c r="F281" s="13">
        <v>2</v>
      </c>
      <c r="G281" s="13">
        <v>3</v>
      </c>
      <c r="H281" s="13">
        <v>4</v>
      </c>
      <c r="I281" s="13">
        <v>5</v>
      </c>
      <c r="J281" s="13">
        <v>6</v>
      </c>
      <c r="K281" s="13">
        <v>7</v>
      </c>
      <c r="L281" s="13">
        <v>8</v>
      </c>
      <c r="M281" s="13">
        <v>9</v>
      </c>
      <c r="N281" s="13">
        <v>10</v>
      </c>
      <c r="O281" s="13">
        <v>11</v>
      </c>
      <c r="P281" s="13">
        <v>12</v>
      </c>
      <c r="Q281" s="13">
        <v>13</v>
      </c>
      <c r="R281" s="13">
        <v>14</v>
      </c>
      <c r="S281" s="13">
        <v>15</v>
      </c>
      <c r="T281" s="13">
        <v>16</v>
      </c>
      <c r="U281" s="13">
        <v>17</v>
      </c>
      <c r="V281" s="13">
        <v>18</v>
      </c>
      <c r="W281" s="13">
        <v>19</v>
      </c>
      <c r="X281" s="13">
        <v>20</v>
      </c>
      <c r="Y281" s="13">
        <v>21</v>
      </c>
      <c r="Z281" s="13">
        <v>22</v>
      </c>
      <c r="AA281" s="13">
        <v>23</v>
      </c>
      <c r="AB281" s="13">
        <v>24</v>
      </c>
      <c r="AC281" s="13">
        <v>25</v>
      </c>
      <c r="AD281" s="13">
        <v>26</v>
      </c>
      <c r="AE281" s="13">
        <v>27</v>
      </c>
      <c r="AF281" s="13">
        <v>28</v>
      </c>
      <c r="AG281" s="13">
        <v>29</v>
      </c>
      <c r="AH281" s="13">
        <v>30</v>
      </c>
      <c r="AI281" s="13">
        <v>31</v>
      </c>
      <c r="AJ281" s="13">
        <v>32</v>
      </c>
      <c r="AK281" s="13">
        <v>33</v>
      </c>
      <c r="AL281" s="13">
        <v>34</v>
      </c>
      <c r="AM281" s="13">
        <v>35</v>
      </c>
      <c r="AN281" s="13">
        <v>36</v>
      </c>
      <c r="AO281" s="13">
        <v>37</v>
      </c>
      <c r="AP281" s="13">
        <v>38</v>
      </c>
      <c r="AQ281" s="13">
        <v>39</v>
      </c>
      <c r="AR281" s="13">
        <v>40</v>
      </c>
      <c r="AS281" s="13">
        <v>41</v>
      </c>
      <c r="AT281" s="13">
        <v>42</v>
      </c>
      <c r="AU281" s="13">
        <v>43</v>
      </c>
      <c r="AV281" s="13">
        <v>44</v>
      </c>
      <c r="AW281" s="13">
        <v>45</v>
      </c>
      <c r="AX281" s="13">
        <v>46</v>
      </c>
      <c r="AY281" s="13">
        <v>47</v>
      </c>
      <c r="AZ281" s="13">
        <v>48</v>
      </c>
      <c r="BA281" s="13">
        <v>49</v>
      </c>
      <c r="BB281" s="13">
        <v>50</v>
      </c>
      <c r="BC281" s="13">
        <v>51</v>
      </c>
      <c r="BD281" s="13">
        <v>52</v>
      </c>
      <c r="BE281" s="13">
        <v>53</v>
      </c>
      <c r="BF281" s="13">
        <v>54</v>
      </c>
      <c r="BG281" s="13">
        <v>55</v>
      </c>
      <c r="BH281" s="13">
        <v>56</v>
      </c>
      <c r="BI281" s="13">
        <v>57</v>
      </c>
      <c r="BJ281" s="13">
        <v>58</v>
      </c>
      <c r="BK281" s="13">
        <v>59</v>
      </c>
      <c r="BL281" s="13">
        <v>60</v>
      </c>
    </row>
    <row r="282" spans="1:64" s="13" customFormat="1">
      <c r="A282" s="14" t="s">
        <v>10</v>
      </c>
      <c r="B282" s="27">
        <f>B275*B276</f>
        <v>1.9956204355393761E-2</v>
      </c>
      <c r="D282" s="16">
        <v>1</v>
      </c>
      <c r="E282" s="17">
        <f>D282*(1-$B277)</f>
        <v>0.99099999999999999</v>
      </c>
      <c r="F282" s="17">
        <f t="shared" ref="F282:BL282" si="812">E282*(1-$B277)</f>
        <v>0.98208099999999998</v>
      </c>
      <c r="G282" s="17">
        <f t="shared" si="812"/>
        <v>0.97324227099999994</v>
      </c>
      <c r="H282" s="17">
        <f t="shared" si="812"/>
        <v>0.9644830905609999</v>
      </c>
      <c r="I282" s="17">
        <f t="shared" si="812"/>
        <v>0.9558027427459509</v>
      </c>
      <c r="J282" s="17">
        <f t="shared" si="812"/>
        <v>0.94720051806123728</v>
      </c>
      <c r="K282" s="17">
        <f t="shared" si="812"/>
        <v>0.93867571339868616</v>
      </c>
      <c r="L282" s="17">
        <f t="shared" si="812"/>
        <v>0.93022763197809799</v>
      </c>
      <c r="M282" s="17">
        <f t="shared" si="812"/>
        <v>0.92185558329029516</v>
      </c>
      <c r="N282" s="17">
        <f t="shared" si="812"/>
        <v>0.91355888304068245</v>
      </c>
      <c r="O282" s="17">
        <f t="shared" si="812"/>
        <v>0.90533685309331635</v>
      </c>
      <c r="P282" s="17">
        <f t="shared" si="812"/>
        <v>0.89718882141547651</v>
      </c>
      <c r="Q282" s="17">
        <f t="shared" si="812"/>
        <v>0.88911412202273721</v>
      </c>
      <c r="R282" s="17">
        <f t="shared" si="812"/>
        <v>0.88111209492453257</v>
      </c>
      <c r="S282" s="17">
        <f t="shared" si="812"/>
        <v>0.87318208607021175</v>
      </c>
      <c r="T282" s="17">
        <f t="shared" si="812"/>
        <v>0.86532344729557986</v>
      </c>
      <c r="U282" s="17">
        <f t="shared" si="812"/>
        <v>0.85753553626991963</v>
      </c>
      <c r="V282" s="17">
        <f t="shared" si="812"/>
        <v>0.84981771644349036</v>
      </c>
      <c r="W282" s="17">
        <f t="shared" si="812"/>
        <v>0.84216935699549889</v>
      </c>
      <c r="X282" s="17">
        <f t="shared" si="812"/>
        <v>0.8345898327825394</v>
      </c>
      <c r="Y282" s="17">
        <f t="shared" si="812"/>
        <v>0.82707852428749651</v>
      </c>
      <c r="Z282" s="17">
        <f t="shared" si="812"/>
        <v>0.81963481756890899</v>
      </c>
      <c r="AA282" s="17">
        <f t="shared" si="812"/>
        <v>0.81225810421078881</v>
      </c>
      <c r="AB282" s="17">
        <f t="shared" si="812"/>
        <v>0.80494778127289168</v>
      </c>
      <c r="AC282" s="17">
        <f t="shared" si="812"/>
        <v>0.7977032512414356</v>
      </c>
      <c r="AD282" s="17">
        <f t="shared" si="812"/>
        <v>0.79052392198026267</v>
      </c>
      <c r="AE282" s="17">
        <f t="shared" si="812"/>
        <v>0.7834092066824403</v>
      </c>
      <c r="AF282" s="17">
        <f t="shared" si="812"/>
        <v>0.77635852382229831</v>
      </c>
      <c r="AG282" s="17">
        <f t="shared" si="812"/>
        <v>0.76937129710789764</v>
      </c>
      <c r="AH282" s="17">
        <f t="shared" si="812"/>
        <v>0.7624469554339266</v>
      </c>
      <c r="AI282" s="17">
        <f t="shared" si="812"/>
        <v>0.75558493283502126</v>
      </c>
      <c r="AJ282" s="17">
        <f t="shared" si="812"/>
        <v>0.74878466843950608</v>
      </c>
      <c r="AK282" s="17">
        <f t="shared" si="812"/>
        <v>0.74204560642355055</v>
      </c>
      <c r="AL282" s="17">
        <f t="shared" si="812"/>
        <v>0.73536719596573863</v>
      </c>
      <c r="AM282" s="17">
        <f t="shared" si="812"/>
        <v>0.728748891202047</v>
      </c>
      <c r="AN282" s="17">
        <f t="shared" si="812"/>
        <v>0.72219015118122853</v>
      </c>
      <c r="AO282" s="17">
        <f t="shared" si="812"/>
        <v>0.71569043982059743</v>
      </c>
      <c r="AP282" s="17">
        <f t="shared" si="812"/>
        <v>0.70924922586221206</v>
      </c>
      <c r="AQ282" s="17">
        <f t="shared" si="812"/>
        <v>0.70286598282945212</v>
      </c>
      <c r="AR282" s="17">
        <f t="shared" si="812"/>
        <v>0.69654018898398706</v>
      </c>
      <c r="AS282" s="17">
        <f t="shared" si="812"/>
        <v>0.69027132728313112</v>
      </c>
      <c r="AT282" s="17">
        <f t="shared" si="812"/>
        <v>0.68405888533758297</v>
      </c>
      <c r="AU282" s="17">
        <f t="shared" si="812"/>
        <v>0.67790235536954468</v>
      </c>
      <c r="AV282" s="17">
        <f t="shared" si="812"/>
        <v>0.67180123417121873</v>
      </c>
      <c r="AW282" s="17">
        <f t="shared" si="812"/>
        <v>0.66575502306367773</v>
      </c>
      <c r="AX282" s="17">
        <f t="shared" si="812"/>
        <v>0.65976322785610464</v>
      </c>
      <c r="AY282" s="17">
        <f t="shared" si="812"/>
        <v>0.65382535880539971</v>
      </c>
      <c r="AZ282" s="17">
        <f t="shared" si="812"/>
        <v>0.6479409305761511</v>
      </c>
      <c r="BA282" s="17">
        <f t="shared" si="812"/>
        <v>0.64210946220096576</v>
      </c>
      <c r="BB282" s="17">
        <f t="shared" si="812"/>
        <v>0.63633047704115708</v>
      </c>
      <c r="BC282" s="17">
        <f t="shared" si="812"/>
        <v>0.63060350274778665</v>
      </c>
      <c r="BD282" s="17">
        <f t="shared" si="812"/>
        <v>0.6249280712230566</v>
      </c>
      <c r="BE282" s="17">
        <f t="shared" si="812"/>
        <v>0.61930371858204913</v>
      </c>
      <c r="BF282" s="17">
        <f t="shared" si="812"/>
        <v>0.61372998511481069</v>
      </c>
      <c r="BG282" s="17">
        <f t="shared" si="812"/>
        <v>0.60820641524877739</v>
      </c>
      <c r="BH282" s="17">
        <f t="shared" si="812"/>
        <v>0.60273255751153842</v>
      </c>
      <c r="BI282" s="17">
        <f t="shared" si="812"/>
        <v>0.59730796449393453</v>
      </c>
      <c r="BJ282" s="17">
        <f t="shared" si="812"/>
        <v>0.59193219281348908</v>
      </c>
      <c r="BK282" s="17">
        <f t="shared" si="812"/>
        <v>0.58660480307816765</v>
      </c>
      <c r="BL282" s="17">
        <f t="shared" si="812"/>
        <v>0.58132535985046419</v>
      </c>
    </row>
    <row r="283" spans="1:64" s="13" customFormat="1">
      <c r="A283" s="14" t="s">
        <v>17</v>
      </c>
      <c r="B283" s="7">
        <f>B280*(3%+3%*12%)</f>
        <v>3.1544434156456826E-3</v>
      </c>
    </row>
    <row r="284" spans="1:64" s="13" customFormat="1">
      <c r="A284" s="14" t="s">
        <v>14</v>
      </c>
      <c r="B284" s="4">
        <v>1E-3</v>
      </c>
    </row>
    <row r="285" spans="1:64" s="13" customFormat="1">
      <c r="A285" s="14" t="s">
        <v>15</v>
      </c>
      <c r="B285" s="4">
        <v>1E-4</v>
      </c>
    </row>
    <row r="286" spans="1:64" s="13" customFormat="1">
      <c r="A286" s="14" t="s">
        <v>16</v>
      </c>
      <c r="B286" s="4">
        <v>1E-3</v>
      </c>
    </row>
    <row r="287" spans="1:64" s="13" customFormat="1">
      <c r="A287" s="19" t="s">
        <v>11</v>
      </c>
      <c r="B287" s="8">
        <f>B280-B281-B282-B283-B284-B285-B286-B288</f>
        <v>4.1715967422249201E-3</v>
      </c>
    </row>
    <row r="288" spans="1:64" s="22" customFormat="1" ht="14.25" thickBot="1">
      <c r="A288" s="20" t="s">
        <v>12</v>
      </c>
      <c r="B288" s="21">
        <v>5.2499999999999998E-2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D24" sqref="D24"/>
    </sheetView>
  </sheetViews>
  <sheetFormatPr defaultRowHeight="13.5"/>
  <cols>
    <col min="1" max="1" width="22.5" bestFit="1" customWidth="1"/>
    <col min="2" max="15" width="9.5" bestFit="1" customWidth="1"/>
  </cols>
  <sheetData>
    <row r="1" spans="1:15">
      <c r="A1" s="9" t="s">
        <v>4</v>
      </c>
      <c r="B1" s="10">
        <f>Sheet2_bug!B1</f>
        <v>450</v>
      </c>
      <c r="C1" s="10">
        <f>Sheet2_bug!B19</f>
        <v>450</v>
      </c>
      <c r="D1" s="10">
        <f>Sheet2_bug!B37</f>
        <v>450</v>
      </c>
      <c r="E1" s="10">
        <f>Sheet2_bug!B55</f>
        <v>450</v>
      </c>
      <c r="F1" s="10">
        <f>Sheet2_bug!B73</f>
        <v>450</v>
      </c>
      <c r="G1" s="10">
        <f>Sheet2_bug!B91</f>
        <v>450</v>
      </c>
      <c r="H1" s="10">
        <f>Sheet2_bug!B109</f>
        <v>450</v>
      </c>
      <c r="I1" s="10">
        <f>Sheet2_bug!B127</f>
        <v>450</v>
      </c>
      <c r="J1" s="10">
        <f>Sheet2_bug!B145</f>
        <v>450</v>
      </c>
      <c r="K1" s="10">
        <f>Sheet2_bug!B163</f>
        <v>450</v>
      </c>
      <c r="L1" s="10">
        <f>Sheet2_bug!B181</f>
        <v>450</v>
      </c>
      <c r="M1" s="10">
        <f>Sheet2_bug!B199</f>
        <v>450</v>
      </c>
      <c r="N1" s="10">
        <f>Sheet2_bug!B217</f>
        <v>450</v>
      </c>
      <c r="O1" s="10">
        <f>Sheet2_bug!B235</f>
        <v>450</v>
      </c>
    </row>
    <row r="2" spans="1:15">
      <c r="A2" s="12" t="s">
        <v>13</v>
      </c>
      <c r="B2" s="1">
        <f>Sheet2_bug!B2</f>
        <v>1</v>
      </c>
      <c r="C2" s="1">
        <f>Sheet2_bug!B20</f>
        <v>2</v>
      </c>
      <c r="D2" s="1">
        <f>Sheet2_bug!B38</f>
        <v>3</v>
      </c>
      <c r="E2" s="1">
        <f>Sheet2_bug!B56</f>
        <v>4</v>
      </c>
      <c r="F2" s="1">
        <f>Sheet2_bug!B74</f>
        <v>5</v>
      </c>
      <c r="G2" s="1">
        <f>Sheet2_bug!B92</f>
        <v>6</v>
      </c>
      <c r="H2" s="1">
        <f>Sheet2_bug!B110</f>
        <v>7</v>
      </c>
      <c r="I2" s="1">
        <f>Sheet2_bug!B128</f>
        <v>8</v>
      </c>
      <c r="J2" s="1">
        <f>Sheet2_bug!B146</f>
        <v>9</v>
      </c>
      <c r="K2" s="1">
        <f>Sheet2_bug!B164</f>
        <v>10</v>
      </c>
      <c r="L2" s="1">
        <f>Sheet2_bug!B182</f>
        <v>11</v>
      </c>
      <c r="M2" s="1">
        <f>Sheet2_bug!B200</f>
        <v>12</v>
      </c>
      <c r="N2" s="1">
        <f>Sheet2_bug!B218</f>
        <v>13</v>
      </c>
      <c r="O2" s="1">
        <f>Sheet2_bug!B236</f>
        <v>14</v>
      </c>
    </row>
    <row r="3" spans="1:15">
      <c r="A3" s="14" t="s">
        <v>7</v>
      </c>
      <c r="B3" s="6">
        <f>Sheet2_bug!B3</f>
        <v>450</v>
      </c>
      <c r="C3" s="6">
        <f>Sheet2_bug!B21</f>
        <v>225</v>
      </c>
      <c r="D3" s="6">
        <f>Sheet2_bug!B39</f>
        <v>150</v>
      </c>
      <c r="E3" s="6">
        <f>Sheet2_bug!B57</f>
        <v>112.5</v>
      </c>
      <c r="F3" s="6">
        <f>Sheet2_bug!B75</f>
        <v>90</v>
      </c>
      <c r="G3" s="6">
        <f>Sheet2_bug!B93</f>
        <v>75</v>
      </c>
      <c r="H3" s="6">
        <f>Sheet2_bug!B111</f>
        <v>64.285714285714292</v>
      </c>
      <c r="I3" s="6">
        <f>Sheet2_bug!B129</f>
        <v>56.25</v>
      </c>
      <c r="J3" s="6">
        <f>Sheet2_bug!B147</f>
        <v>50</v>
      </c>
      <c r="K3" s="6">
        <f>Sheet2_bug!B165</f>
        <v>45</v>
      </c>
      <c r="L3" s="6">
        <f>Sheet2_bug!B183</f>
        <v>40.909090909090907</v>
      </c>
      <c r="M3" s="6">
        <f>Sheet2_bug!B201</f>
        <v>37.5</v>
      </c>
      <c r="N3" s="6">
        <f>Sheet2_bug!B219</f>
        <v>34.615384615384613</v>
      </c>
      <c r="O3" s="6">
        <f>Sheet2_bug!B237</f>
        <v>32.142857142857146</v>
      </c>
    </row>
    <row r="4" spans="1:15">
      <c r="A4" s="14" t="s">
        <v>8</v>
      </c>
      <c r="B4" s="4">
        <f>Sheet2_bug!B4</f>
        <v>0</v>
      </c>
      <c r="C4" s="4">
        <f>Sheet2_bug!B22</f>
        <v>9.000000000000008E-3</v>
      </c>
      <c r="D4" s="4">
        <f>Sheet2_bug!B40</f>
        <v>1.7919000000000018E-2</v>
      </c>
      <c r="E4" s="4">
        <f>Sheet2_bug!B58</f>
        <v>2.6757729000000063E-2</v>
      </c>
      <c r="F4" s="4">
        <f>Sheet2_bug!B76</f>
        <v>3.5516909439000099E-2</v>
      </c>
      <c r="G4" s="4">
        <f>Sheet2_bug!B94</f>
        <v>4.4197257254049105E-2</v>
      </c>
      <c r="H4" s="4">
        <f>Sheet2_bug!B112</f>
        <v>5.2799481938762716E-2</v>
      </c>
      <c r="I4" s="4">
        <f>Sheet2_bug!B130</f>
        <v>6.1324286601313838E-2</v>
      </c>
      <c r="J4" s="4">
        <f>Sheet2_bug!B148</f>
        <v>6.9772368021902009E-2</v>
      </c>
      <c r="K4" s="4">
        <f>Sheet2_bug!B166</f>
        <v>7.8144416709704845E-2</v>
      </c>
      <c r="L4" s="4">
        <f>Sheet2_bug!B184</f>
        <v>8.6441116959317554E-2</v>
      </c>
      <c r="M4" s="4">
        <f>Sheet2_bug!B202</f>
        <v>9.4663146906683648E-2</v>
      </c>
      <c r="N4" s="4">
        <f>Sheet2_bug!B220</f>
        <v>0.10281117858452349</v>
      </c>
      <c r="O4" s="4">
        <f>Sheet2_bug!B238</f>
        <v>0.11088587797726279</v>
      </c>
    </row>
    <row r="5" spans="1:15">
      <c r="A5" s="14" t="s">
        <v>9</v>
      </c>
      <c r="B5" s="4">
        <f>Sheet2_bug!B5</f>
        <v>1</v>
      </c>
      <c r="C5" s="4">
        <f>Sheet2_bug!B23</f>
        <v>3.0250000000000017</v>
      </c>
      <c r="D5" s="4">
        <f>Sheet2_bug!B41</f>
        <v>3.6878500000000027</v>
      </c>
      <c r="E5" s="4">
        <f>Sheet2_bug!B59</f>
        <v>4.010244512500007</v>
      </c>
      <c r="F5" s="4">
        <f>Sheet2_bug!B77</f>
        <v>4.1965218495100087</v>
      </c>
      <c r="G5" s="4">
        <f>Sheet2_bug!B95</f>
        <v>4.3147942940536828</v>
      </c>
      <c r="H5" s="4">
        <f>Sheet2_bug!B113</f>
        <v>4.3942524103490319</v>
      </c>
      <c r="I5" s="4">
        <f>Sheet2_bug!B131</f>
        <v>4.4494911213239039</v>
      </c>
      <c r="J5" s="4">
        <f>Sheet2_bug!B149</f>
        <v>4.4886184010951009</v>
      </c>
      <c r="K5" s="4">
        <f>Sheet2_bug!B167</f>
        <v>4.5164987519367177</v>
      </c>
      <c r="L5" s="4">
        <f>Sheet2_bug!B185</f>
        <v>4.536227511972081</v>
      </c>
      <c r="M5" s="4">
        <f>Sheet2_bug!B203</f>
        <v>4.5498680090006367</v>
      </c>
      <c r="N5" s="4">
        <f>Sheet2_bug!B221</f>
        <v>4.5588484894642747</v>
      </c>
      <c r="O5" s="4">
        <f>Sheet2_bug!B239</f>
        <v>4.5641889349834468</v>
      </c>
    </row>
    <row r="6" spans="1:15">
      <c r="A6" s="15" t="s">
        <v>6</v>
      </c>
      <c r="B6" s="23">
        <f>Sheet2_bug!B6</f>
        <v>4.3699999999999998E-3</v>
      </c>
      <c r="C6" s="23">
        <f>Sheet2_bug!B24</f>
        <v>4.3699999999999998E-3</v>
      </c>
      <c r="D6" s="23">
        <f>Sheet2_bug!B42</f>
        <v>4.3699999999999998E-3</v>
      </c>
      <c r="E6" s="23">
        <f>Sheet2_bug!B60</f>
        <v>4.3699999999999998E-3</v>
      </c>
      <c r="F6" s="23">
        <f>Sheet2_bug!B78</f>
        <v>4.3699999999999998E-3</v>
      </c>
      <c r="G6" s="23">
        <f>Sheet2_bug!B96</f>
        <v>4.3699999999999998E-3</v>
      </c>
      <c r="H6" s="23">
        <f>Sheet2_bug!B114</f>
        <v>4.3699999999999998E-3</v>
      </c>
      <c r="I6" s="23">
        <f>Sheet2_bug!B132</f>
        <v>4.3699999999999998E-3</v>
      </c>
      <c r="J6" s="23">
        <f>Sheet2_bug!B150</f>
        <v>4.3699999999999998E-3</v>
      </c>
      <c r="K6" s="23">
        <f>Sheet2_bug!B168</f>
        <v>4.3699999999999998E-3</v>
      </c>
      <c r="L6" s="23">
        <f>Sheet2_bug!B186</f>
        <v>4.3699999999999998E-3</v>
      </c>
      <c r="M6" s="23">
        <f>Sheet2_bug!B204</f>
        <v>4.3699999999999998E-3</v>
      </c>
      <c r="N6" s="23">
        <f>Sheet2_bug!B222</f>
        <v>4.3699999999999998E-3</v>
      </c>
      <c r="O6" s="23">
        <f>Sheet2_bug!B240</f>
        <v>4.3699999999999998E-3</v>
      </c>
    </row>
    <row r="7" spans="1:15">
      <c r="A7" s="15" t="s">
        <v>0</v>
      </c>
      <c r="B7" s="23">
        <f>Sheet2_bug!B7</f>
        <v>8.9999999999999993E-3</v>
      </c>
      <c r="C7" s="23">
        <f>Sheet2_bug!B25</f>
        <v>8.9999999999999993E-3</v>
      </c>
      <c r="D7" s="23">
        <f>Sheet2_bug!B43</f>
        <v>8.9999999999999993E-3</v>
      </c>
      <c r="E7" s="23">
        <f>Sheet2_bug!B61</f>
        <v>8.9999999999999993E-3</v>
      </c>
      <c r="F7" s="23">
        <f>Sheet2_bug!B79</f>
        <v>8.9999999999999993E-3</v>
      </c>
      <c r="G7" s="23">
        <f>Sheet2_bug!B97</f>
        <v>8.9999999999999993E-3</v>
      </c>
      <c r="H7" s="23">
        <f>Sheet2_bug!B115</f>
        <v>8.9999999999999993E-3</v>
      </c>
      <c r="I7" s="23">
        <f>Sheet2_bug!B133</f>
        <v>8.9999999999999993E-3</v>
      </c>
      <c r="J7" s="23">
        <f>Sheet2_bug!B151</f>
        <v>8.9999999999999993E-3</v>
      </c>
      <c r="K7" s="23">
        <f>Sheet2_bug!B169</f>
        <v>8.9999999999999993E-3</v>
      </c>
      <c r="L7" s="23">
        <f>Sheet2_bug!B187</f>
        <v>8.9999999999999993E-3</v>
      </c>
      <c r="M7" s="23">
        <f>Sheet2_bug!B205</f>
        <v>8.9999999999999993E-3</v>
      </c>
      <c r="N7" s="23">
        <f>Sheet2_bug!B223</f>
        <v>8.9999999999999993E-3</v>
      </c>
      <c r="O7" s="23">
        <f>Sheet2_bug!B241</f>
        <v>8.9999999999999993E-3</v>
      </c>
    </row>
    <row r="8" spans="1:15">
      <c r="A8" s="14" t="s">
        <v>2</v>
      </c>
      <c r="B8" s="4">
        <f>Sheet2_bug!B8</f>
        <v>1</v>
      </c>
      <c r="C8" s="4">
        <f>Sheet2_bug!B26</f>
        <v>0.99550000000000005</v>
      </c>
      <c r="D8" s="4">
        <f>Sheet2_bug!B44</f>
        <v>0.99102699999999999</v>
      </c>
      <c r="E8" s="4">
        <f>Sheet2_bug!B62</f>
        <v>0.98658081774999995</v>
      </c>
      <c r="F8" s="4">
        <f>Sheet2_bug!B80</f>
        <v>0.98216127231219996</v>
      </c>
      <c r="G8" s="4">
        <f>Sheet2_bug!B98</f>
        <v>0.97776818405115851</v>
      </c>
      <c r="H8" s="4">
        <f>Sheet2_bug!B116</f>
        <v>0.97340137462402687</v>
      </c>
      <c r="I8" s="4">
        <f>Sheet2_bug!B134</f>
        <v>0.96906066697085924</v>
      </c>
      <c r="J8" s="4">
        <f>Sheet2_bug!B152</f>
        <v>0.96474588530499694</v>
      </c>
      <c r="K8" s="4">
        <f>Sheet2_bug!B170</f>
        <v>0.96045685510352674</v>
      </c>
      <c r="L8" s="4">
        <f>Sheet2_bug!B188</f>
        <v>0.95619340309781364</v>
      </c>
      <c r="M8" s="4">
        <f>Sheet2_bug!B206</f>
        <v>0.95195535726410563</v>
      </c>
      <c r="N8" s="4">
        <f>Sheet2_bug!B224</f>
        <v>0.947742546814211</v>
      </c>
      <c r="O8" s="4">
        <f>Sheet2_bug!B242</f>
        <v>0.94355480218624865</v>
      </c>
    </row>
    <row r="9" spans="1:15">
      <c r="A9" s="18" t="s">
        <v>3</v>
      </c>
      <c r="B9" s="24">
        <f>Sheet2_bug!B9</f>
        <v>0.10199999999999999</v>
      </c>
      <c r="C9" s="24">
        <f>Sheet2_bug!B27</f>
        <v>0.10199999999999999</v>
      </c>
      <c r="D9" s="24">
        <f>Sheet2_bug!B45</f>
        <v>0.10199999999999999</v>
      </c>
      <c r="E9" s="24">
        <f>Sheet2_bug!B63</f>
        <v>0.10199999999999999</v>
      </c>
      <c r="F9" s="24">
        <f>Sheet2_bug!B81</f>
        <v>0.10199999999999999</v>
      </c>
      <c r="G9" s="24">
        <f>Sheet2_bug!B99</f>
        <v>0.10199999999999999</v>
      </c>
      <c r="H9" s="24">
        <f>Sheet2_bug!B117</f>
        <v>0.10199999999999999</v>
      </c>
      <c r="I9" s="24">
        <f>Sheet2_bug!B135</f>
        <v>0.10199999999999999</v>
      </c>
      <c r="J9" s="24">
        <f>Sheet2_bug!B153</f>
        <v>0.10199999999999999</v>
      </c>
      <c r="K9" s="24">
        <f>Sheet2_bug!B171</f>
        <v>0.10199999999999999</v>
      </c>
      <c r="L9" s="24">
        <f>Sheet2_bug!B189</f>
        <v>0.10199999999999999</v>
      </c>
      <c r="M9" s="24">
        <f>Sheet2_bug!B207</f>
        <v>0.10199999999999999</v>
      </c>
      <c r="N9" s="24">
        <f>Sheet2_bug!B225</f>
        <v>0.10199999999999999</v>
      </c>
      <c r="O9" s="24">
        <f>Sheet2_bug!B243</f>
        <v>0.10199999999999999</v>
      </c>
    </row>
    <row r="10" spans="1:15">
      <c r="A10" s="14" t="s">
        <v>5</v>
      </c>
      <c r="B10" s="4">
        <f>Sheet2_bug!B10</f>
        <v>0.10199999999999999</v>
      </c>
      <c r="C10" s="4">
        <f>Sheet2_bug!B28</f>
        <v>0.10154099999999999</v>
      </c>
      <c r="D10" s="4">
        <f>Sheet2_bug!B46</f>
        <v>0.101084754</v>
      </c>
      <c r="E10" s="4">
        <f>Sheet2_bug!B64</f>
        <v>0.10063124341049999</v>
      </c>
      <c r="F10" s="4">
        <f>Sheet2_bug!B82</f>
        <v>0.10018044977584439</v>
      </c>
      <c r="G10" s="4">
        <f>Sheet2_bug!B100</f>
        <v>9.9732354773218165E-2</v>
      </c>
      <c r="H10" s="4">
        <f>Sheet2_bug!B118</f>
        <v>9.9286940211650729E-2</v>
      </c>
      <c r="I10" s="4">
        <f>Sheet2_bug!B136</f>
        <v>9.8844188031027638E-2</v>
      </c>
      <c r="J10" s="4">
        <f>Sheet2_bug!B154</f>
        <v>9.8404080301109684E-2</v>
      </c>
      <c r="K10" s="4">
        <f>Sheet2_bug!B172</f>
        <v>9.7966599220559725E-2</v>
      </c>
      <c r="L10" s="4">
        <f>Sheet2_bug!B190</f>
        <v>9.7531727115976991E-2</v>
      </c>
      <c r="M10" s="4">
        <f>Sheet2_bug!B208</f>
        <v>9.7099446440938764E-2</v>
      </c>
      <c r="N10" s="4">
        <f>Sheet2_bug!B226</f>
        <v>9.6669739775049515E-2</v>
      </c>
      <c r="O10" s="4">
        <f>Sheet2_bug!B244</f>
        <v>9.6242589822997354E-2</v>
      </c>
    </row>
    <row r="11" spans="1:15">
      <c r="A11" s="14" t="s">
        <v>18</v>
      </c>
      <c r="B11" s="4">
        <f>Sheet2_bug!B11</f>
        <v>1.2E-2</v>
      </c>
      <c r="C11" s="4">
        <f>Sheet2_bug!B29</f>
        <v>1.2E-2</v>
      </c>
      <c r="D11" s="4">
        <f>Sheet2_bug!B47</f>
        <v>1.2E-2</v>
      </c>
      <c r="E11" s="4">
        <f>Sheet2_bug!B65</f>
        <v>1.2E-2</v>
      </c>
      <c r="F11" s="4">
        <f>Sheet2_bug!B83</f>
        <v>1.2E-2</v>
      </c>
      <c r="G11" s="4">
        <f>Sheet2_bug!B101</f>
        <v>1.2E-2</v>
      </c>
      <c r="H11" s="4">
        <f>Sheet2_bug!B119</f>
        <v>1.2E-2</v>
      </c>
      <c r="I11" s="4">
        <f>Sheet2_bug!B137</f>
        <v>1.2E-2</v>
      </c>
      <c r="J11" s="4">
        <f>Sheet2_bug!B155</f>
        <v>1.2E-2</v>
      </c>
      <c r="K11" s="4">
        <f>Sheet2_bug!B173</f>
        <v>1.2E-2</v>
      </c>
      <c r="L11" s="4">
        <f>Sheet2_bug!B191</f>
        <v>1.2E-2</v>
      </c>
      <c r="M11" s="4">
        <f>Sheet2_bug!B209</f>
        <v>1.2E-2</v>
      </c>
      <c r="N11" s="4">
        <f>Sheet2_bug!B227</f>
        <v>1.2E-2</v>
      </c>
      <c r="O11" s="4">
        <f>Sheet2_bug!B245</f>
        <v>1.2E-2</v>
      </c>
    </row>
    <row r="12" spans="1:15" s="28" customFormat="1">
      <c r="A12" s="26" t="s">
        <v>10</v>
      </c>
      <c r="B12" s="27">
        <f>Sheet2_bug!B12</f>
        <v>4.3699999999999998E-3</v>
      </c>
      <c r="C12" s="27">
        <f>Sheet2_bug!B30</f>
        <v>1.3219250000000007E-2</v>
      </c>
      <c r="D12" s="27">
        <f>Sheet2_bug!B48</f>
        <v>1.611590450000001E-2</v>
      </c>
      <c r="E12" s="27">
        <f>Sheet2_bug!B66</f>
        <v>1.752476851962503E-2</v>
      </c>
      <c r="F12" s="27">
        <f>Sheet2_bug!B84</f>
        <v>1.8338800482358739E-2</v>
      </c>
      <c r="G12" s="27">
        <f>Sheet2_bug!B102</f>
        <v>1.8855651065014592E-2</v>
      </c>
      <c r="H12" s="27">
        <f>Sheet2_bug!B120</f>
        <v>1.9202883033225267E-2</v>
      </c>
      <c r="I12" s="27">
        <f>Sheet2_bug!B138</f>
        <v>1.9444276200185458E-2</v>
      </c>
      <c r="J12" s="27">
        <f>Sheet2_bug!B156</f>
        <v>1.9615262412785588E-2</v>
      </c>
      <c r="K12" s="27">
        <f>Sheet2_bug!B174</f>
        <v>1.9737099545963456E-2</v>
      </c>
      <c r="L12" s="27">
        <f>Sheet2_bug!B192</f>
        <v>1.9823314227317992E-2</v>
      </c>
      <c r="M12" s="27">
        <f>Sheet2_bug!B210</f>
        <v>1.988292319933278E-2</v>
      </c>
      <c r="N12" s="27">
        <f>Sheet2_bug!B228</f>
        <v>1.9922167898958881E-2</v>
      </c>
      <c r="O12" s="27">
        <f>Sheet2_bug!B246</f>
        <v>1.9945505645877663E-2</v>
      </c>
    </row>
    <row r="13" spans="1:15">
      <c r="A13" s="14" t="s">
        <v>17</v>
      </c>
      <c r="B13" s="4">
        <f>Sheet2_bug!B13</f>
        <v>3.4271999999999996E-3</v>
      </c>
      <c r="C13" s="4">
        <f>Sheet2_bug!B31</f>
        <v>3.4117775999999997E-3</v>
      </c>
      <c r="D13" s="4">
        <f>Sheet2_bug!B49</f>
        <v>3.3964477343999999E-3</v>
      </c>
      <c r="E13" s="4">
        <f>Sheet2_bug!B67</f>
        <v>3.3812097785927996E-3</v>
      </c>
      <c r="F13" s="4">
        <f>Sheet2_bug!B85</f>
        <v>3.3660631124683713E-3</v>
      </c>
      <c r="G13" s="4">
        <f>Sheet2_bug!B103</f>
        <v>3.3510071203801299E-3</v>
      </c>
      <c r="H13" s="4">
        <f>Sheet2_bug!B121</f>
        <v>3.3360411911114644E-3</v>
      </c>
      <c r="I13" s="4">
        <f>Sheet2_bug!B139</f>
        <v>3.3211647178425286E-3</v>
      </c>
      <c r="J13" s="4">
        <f>Sheet2_bug!B157</f>
        <v>3.3063770981172852E-3</v>
      </c>
      <c r="K13" s="4">
        <f>Sheet2_bug!B175</f>
        <v>3.2916777338108066E-3</v>
      </c>
      <c r="L13" s="4">
        <f>Sheet2_bug!B193</f>
        <v>3.2770660310968269E-3</v>
      </c>
      <c r="M13" s="4">
        <f>Sheet2_bug!B211</f>
        <v>3.2625414004155422E-3</v>
      </c>
      <c r="N13" s="4">
        <f>Sheet2_bug!B229</f>
        <v>3.2481032564416635E-3</v>
      </c>
      <c r="O13" s="4">
        <f>Sheet2_bug!B247</f>
        <v>3.2337510180527108E-3</v>
      </c>
    </row>
    <row r="14" spans="1:15">
      <c r="A14" s="14" t="s">
        <v>14</v>
      </c>
      <c r="B14" s="4">
        <f>Sheet2_bug!B14</f>
        <v>1E-3</v>
      </c>
      <c r="C14" s="4">
        <f>Sheet2_bug!B32</f>
        <v>1E-3</v>
      </c>
      <c r="D14" s="4">
        <f>Sheet2_bug!B50</f>
        <v>1E-3</v>
      </c>
      <c r="E14" s="4">
        <f>Sheet2_bug!B68</f>
        <v>1E-3</v>
      </c>
      <c r="F14" s="4">
        <f>Sheet2_bug!B86</f>
        <v>1E-3</v>
      </c>
      <c r="G14" s="4">
        <f>Sheet2_bug!B104</f>
        <v>1E-3</v>
      </c>
      <c r="H14" s="4">
        <f>Sheet2_bug!B122</f>
        <v>1E-3</v>
      </c>
      <c r="I14" s="4">
        <f>Sheet2_bug!B140</f>
        <v>1E-3</v>
      </c>
      <c r="J14" s="4">
        <f>Sheet2_bug!B158</f>
        <v>1E-3</v>
      </c>
      <c r="K14" s="4">
        <f>Sheet2_bug!B176</f>
        <v>1E-3</v>
      </c>
      <c r="L14" s="4">
        <f>Sheet2_bug!B194</f>
        <v>1E-3</v>
      </c>
      <c r="M14" s="4">
        <f>Sheet2_bug!B212</f>
        <v>1E-3</v>
      </c>
      <c r="N14" s="4">
        <f>Sheet2_bug!B230</f>
        <v>1E-3</v>
      </c>
      <c r="O14" s="4">
        <f>Sheet2_bug!B248</f>
        <v>1E-3</v>
      </c>
    </row>
    <row r="15" spans="1:15">
      <c r="A15" s="14" t="s">
        <v>15</v>
      </c>
      <c r="B15" s="4">
        <f>Sheet2_bug!B15</f>
        <v>1E-4</v>
      </c>
      <c r="C15" s="4">
        <f>Sheet2_bug!B33</f>
        <v>1E-4</v>
      </c>
      <c r="D15" s="4">
        <f>Sheet2_bug!B51</f>
        <v>1E-4</v>
      </c>
      <c r="E15" s="4">
        <f>Sheet2_bug!B69</f>
        <v>1E-4</v>
      </c>
      <c r="F15" s="4">
        <f>Sheet2_bug!B87</f>
        <v>1E-4</v>
      </c>
      <c r="G15" s="4">
        <f>Sheet2_bug!B105</f>
        <v>1E-4</v>
      </c>
      <c r="H15" s="4">
        <f>Sheet2_bug!B123</f>
        <v>1E-4</v>
      </c>
      <c r="I15" s="4">
        <f>Sheet2_bug!B141</f>
        <v>1E-4</v>
      </c>
      <c r="J15" s="4">
        <f>Sheet2_bug!B159</f>
        <v>1E-4</v>
      </c>
      <c r="K15" s="4">
        <f>Sheet2_bug!B177</f>
        <v>1E-4</v>
      </c>
      <c r="L15" s="4">
        <f>Sheet2_bug!B195</f>
        <v>1E-4</v>
      </c>
      <c r="M15" s="4">
        <f>Sheet2_bug!B213</f>
        <v>1E-4</v>
      </c>
      <c r="N15" s="4">
        <f>Sheet2_bug!B231</f>
        <v>1E-4</v>
      </c>
      <c r="O15" s="4">
        <f>Sheet2_bug!B249</f>
        <v>1E-4</v>
      </c>
    </row>
    <row r="16" spans="1:15">
      <c r="A16" s="14" t="s">
        <v>16</v>
      </c>
      <c r="B16" s="4">
        <f>Sheet2_bug!B16</f>
        <v>1E-3</v>
      </c>
      <c r="C16" s="4">
        <f>Sheet2_bug!B34</f>
        <v>1E-3</v>
      </c>
      <c r="D16" s="4">
        <f>Sheet2_bug!B52</f>
        <v>1E-3</v>
      </c>
      <c r="E16" s="4">
        <f>Sheet2_bug!B70</f>
        <v>1E-3</v>
      </c>
      <c r="F16" s="4">
        <f>Sheet2_bug!B88</f>
        <v>1E-3</v>
      </c>
      <c r="G16" s="4">
        <f>Sheet2_bug!B106</f>
        <v>1E-3</v>
      </c>
      <c r="H16" s="4">
        <f>Sheet2_bug!B124</f>
        <v>1E-3</v>
      </c>
      <c r="I16" s="4">
        <f>Sheet2_bug!B142</f>
        <v>1E-3</v>
      </c>
      <c r="J16" s="4">
        <f>Sheet2_bug!B160</f>
        <v>1E-3</v>
      </c>
      <c r="K16" s="4">
        <f>Sheet2_bug!B178</f>
        <v>1E-3</v>
      </c>
      <c r="L16" s="4">
        <f>Sheet2_bug!B196</f>
        <v>1E-3</v>
      </c>
      <c r="M16" s="4">
        <f>Sheet2_bug!B214</f>
        <v>1E-3</v>
      </c>
      <c r="N16" s="4">
        <f>Sheet2_bug!B232</f>
        <v>1E-3</v>
      </c>
      <c r="O16" s="4">
        <f>Sheet2_bug!B250</f>
        <v>1E-3</v>
      </c>
    </row>
    <row r="17" spans="1:15">
      <c r="A17" s="19" t="s">
        <v>11</v>
      </c>
      <c r="B17" s="8">
        <f>Sheet2_bug!B17</f>
        <v>2.760279999999999E-2</v>
      </c>
      <c r="C17" s="8">
        <f>Sheet2_bug!B35</f>
        <v>1.8309972399999992E-2</v>
      </c>
      <c r="D17" s="8">
        <f>Sheet2_bug!B53</f>
        <v>1.4972401765599989E-2</v>
      </c>
      <c r="E17" s="8">
        <f>Sheet2_bug!B71</f>
        <v>1.312526511228216E-2</v>
      </c>
      <c r="F17" s="8">
        <f>Sheet2_bug!B89</f>
        <v>1.1875586181017285E-2</v>
      </c>
      <c r="G17" s="8">
        <f>Sheet2_bug!B107</f>
        <v>1.0925696587823448E-2</v>
      </c>
      <c r="H17" s="8">
        <f>Sheet2_bug!B125</f>
        <v>1.0148015987314012E-2</v>
      </c>
      <c r="I17" s="8">
        <f>Sheet2_bug!B143</f>
        <v>9.4787471129996539E-3</v>
      </c>
      <c r="J17" s="8">
        <f>Sheet2_bug!B161</f>
        <v>8.8824407902068012E-3</v>
      </c>
      <c r="K17" s="8">
        <f>Sheet2_bug!B179</f>
        <v>8.3378219407854517E-3</v>
      </c>
      <c r="L17" s="8">
        <f>Sheet2_bug!B197</f>
        <v>7.83134685756217E-3</v>
      </c>
      <c r="M17" s="8">
        <f>Sheet2_bug!B215</f>
        <v>7.3539818411904392E-3</v>
      </c>
      <c r="N17" s="8">
        <f>Sheet2_bug!B233</f>
        <v>6.8994686196489699E-3</v>
      </c>
      <c r="O17" s="8">
        <f>Sheet2_bug!B251</f>
        <v>6.4633331590669835E-3</v>
      </c>
    </row>
    <row r="18" spans="1:15" ht="14.25" thickBot="1">
      <c r="A18" s="20" t="s">
        <v>12</v>
      </c>
      <c r="B18" s="25">
        <f>Sheet2_bug!B18</f>
        <v>5.2499999999999998E-2</v>
      </c>
      <c r="C18" s="25">
        <f>Sheet2_bug!B36</f>
        <v>5.2499999999999998E-2</v>
      </c>
      <c r="D18" s="25">
        <f>Sheet2_bug!B54</f>
        <v>5.2499999999999998E-2</v>
      </c>
      <c r="E18" s="25">
        <f>Sheet2_bug!B72</f>
        <v>5.2499999999999998E-2</v>
      </c>
      <c r="F18" s="25">
        <f>Sheet2_bug!B90</f>
        <v>5.2499999999999998E-2</v>
      </c>
      <c r="G18" s="25">
        <f>Sheet2_bug!B108</f>
        <v>5.2499999999999998E-2</v>
      </c>
      <c r="H18" s="25">
        <f>Sheet2_bug!B126</f>
        <v>5.2499999999999998E-2</v>
      </c>
      <c r="I18" s="25">
        <f>Sheet2_bug!B144</f>
        <v>5.2499999999999998E-2</v>
      </c>
      <c r="J18" s="25">
        <f>Sheet2_bug!B162</f>
        <v>5.2499999999999998E-2</v>
      </c>
      <c r="K18" s="25">
        <f>Sheet2_bug!B180</f>
        <v>5.2499999999999998E-2</v>
      </c>
      <c r="L18" s="25">
        <f>Sheet2_bug!B198</f>
        <v>5.2499999999999998E-2</v>
      </c>
      <c r="M18" s="25">
        <f>Sheet2_bug!B216</f>
        <v>5.2499999999999998E-2</v>
      </c>
      <c r="N18" s="25">
        <f>Sheet2_bug!B234</f>
        <v>5.2499999999999998E-2</v>
      </c>
      <c r="O18" s="25">
        <f>Sheet2_bug!B252</f>
        <v>5.2499999999999998E-2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2"/>
  <sheetViews>
    <sheetView topLeftCell="A227" zoomScale="85" zoomScaleNormal="85" workbookViewId="0">
      <selection activeCell="B237" sqref="B237"/>
    </sheetView>
  </sheetViews>
  <sheetFormatPr defaultRowHeight="13.5"/>
  <cols>
    <col min="1" max="1" width="22.5" bestFit="1" customWidth="1"/>
    <col min="2" max="2" width="9.5" bestFit="1" customWidth="1"/>
  </cols>
  <sheetData>
    <row r="1" spans="1:34" s="11" customFormat="1">
      <c r="A1" s="9" t="s">
        <v>4</v>
      </c>
      <c r="B1" s="10">
        <f>15*30</f>
        <v>450</v>
      </c>
    </row>
    <row r="2" spans="1:34" s="13" customFormat="1">
      <c r="A2" s="12" t="s">
        <v>13</v>
      </c>
      <c r="B2" s="1">
        <v>1</v>
      </c>
    </row>
    <row r="3" spans="1:34" s="13" customFormat="1">
      <c r="A3" s="14" t="s">
        <v>7</v>
      </c>
      <c r="B3" s="6">
        <f>B1/B2</f>
        <v>450</v>
      </c>
    </row>
    <row r="4" spans="1:34" s="13" customFormat="1">
      <c r="A4" s="14" t="s">
        <v>8</v>
      </c>
      <c r="B4" s="2">
        <f>1-MIN(D8:AH8)</f>
        <v>0</v>
      </c>
    </row>
    <row r="5" spans="1:34" s="13" customFormat="1">
      <c r="A5" s="14" t="s">
        <v>9</v>
      </c>
      <c r="B5" s="2">
        <f>1+B4*B3</f>
        <v>1</v>
      </c>
    </row>
    <row r="6" spans="1:34" s="13" customFormat="1">
      <c r="A6" s="15" t="s">
        <v>6</v>
      </c>
      <c r="B6" s="3">
        <v>4.3699999999999998E-3</v>
      </c>
    </row>
    <row r="7" spans="1:34" s="13" customFormat="1">
      <c r="A7" s="15" t="s">
        <v>0</v>
      </c>
      <c r="B7" s="3">
        <v>8.9999999999999993E-3</v>
      </c>
      <c r="D7" s="13">
        <v>0</v>
      </c>
      <c r="E7" s="13">
        <v>1</v>
      </c>
      <c r="F7" s="13">
        <v>2</v>
      </c>
      <c r="G7" s="13">
        <v>3</v>
      </c>
      <c r="H7" s="13">
        <v>4</v>
      </c>
      <c r="I7" s="13">
        <v>5</v>
      </c>
      <c r="J7" s="13">
        <v>6</v>
      </c>
      <c r="K7" s="13">
        <v>7</v>
      </c>
      <c r="L7" s="13">
        <v>8</v>
      </c>
      <c r="M7" s="13">
        <v>9</v>
      </c>
      <c r="N7" s="13">
        <v>10</v>
      </c>
      <c r="O7" s="13">
        <v>11</v>
      </c>
      <c r="P7" s="13">
        <v>12</v>
      </c>
      <c r="Q7" s="13">
        <v>13</v>
      </c>
      <c r="R7" s="13">
        <v>14</v>
      </c>
      <c r="S7" s="13">
        <v>15</v>
      </c>
      <c r="T7" s="13">
        <v>16</v>
      </c>
      <c r="U7" s="13">
        <v>17</v>
      </c>
      <c r="V7" s="13">
        <v>18</v>
      </c>
      <c r="W7" s="13">
        <v>19</v>
      </c>
      <c r="X7" s="13">
        <v>20</v>
      </c>
      <c r="Y7" s="13">
        <v>21</v>
      </c>
      <c r="Z7" s="13">
        <v>22</v>
      </c>
      <c r="AA7" s="13">
        <v>23</v>
      </c>
      <c r="AB7" s="13">
        <v>24</v>
      </c>
      <c r="AC7" s="13">
        <v>25</v>
      </c>
      <c r="AD7" s="13">
        <v>26</v>
      </c>
      <c r="AE7" s="13">
        <v>27</v>
      </c>
      <c r="AF7" s="13">
        <v>28</v>
      </c>
      <c r="AG7" s="13">
        <v>29</v>
      </c>
      <c r="AH7" s="13">
        <v>30</v>
      </c>
    </row>
    <row r="8" spans="1:34" s="13" customFormat="1">
      <c r="A8" s="14" t="s">
        <v>2</v>
      </c>
      <c r="B8" s="4">
        <f>AVERAGEIF(D8:AH8,"&gt;0")</f>
        <v>1</v>
      </c>
      <c r="C8" s="13" t="s">
        <v>1</v>
      </c>
      <c r="D8" s="16">
        <v>1</v>
      </c>
      <c r="E8" s="17" t="str">
        <f>IF(E7&lt;$B2,D8*(1-$B7),"")</f>
        <v/>
      </c>
      <c r="F8" s="17" t="str">
        <f t="shared" ref="F8:AH8" si="0">IF(F7&lt;$B2,E8*(1-$B7),"")</f>
        <v/>
      </c>
      <c r="G8" s="17" t="str">
        <f t="shared" si="0"/>
        <v/>
      </c>
      <c r="H8" s="17" t="str">
        <f t="shared" si="0"/>
        <v/>
      </c>
      <c r="I8" s="17" t="str">
        <f t="shared" si="0"/>
        <v/>
      </c>
      <c r="J8" s="17" t="str">
        <f t="shared" si="0"/>
        <v/>
      </c>
      <c r="K8" s="17" t="str">
        <f t="shared" si="0"/>
        <v/>
      </c>
      <c r="L8" s="17" t="str">
        <f t="shared" si="0"/>
        <v/>
      </c>
      <c r="M8" s="17" t="str">
        <f t="shared" si="0"/>
        <v/>
      </c>
      <c r="N8" s="17" t="str">
        <f t="shared" si="0"/>
        <v/>
      </c>
      <c r="O8" s="17" t="str">
        <f t="shared" si="0"/>
        <v/>
      </c>
      <c r="P8" s="17" t="str">
        <f t="shared" si="0"/>
        <v/>
      </c>
      <c r="Q8" s="17" t="str">
        <f t="shared" si="0"/>
        <v/>
      </c>
      <c r="R8" s="17" t="str">
        <f t="shared" si="0"/>
        <v/>
      </c>
      <c r="S8" s="17" t="str">
        <f t="shared" si="0"/>
        <v/>
      </c>
      <c r="T8" s="17" t="str">
        <f t="shared" si="0"/>
        <v/>
      </c>
      <c r="U8" s="17" t="str">
        <f t="shared" si="0"/>
        <v/>
      </c>
      <c r="V8" s="17" t="str">
        <f t="shared" si="0"/>
        <v/>
      </c>
      <c r="W8" s="17" t="str">
        <f t="shared" si="0"/>
        <v/>
      </c>
      <c r="X8" s="17" t="str">
        <f t="shared" si="0"/>
        <v/>
      </c>
      <c r="Y8" s="17" t="str">
        <f t="shared" si="0"/>
        <v/>
      </c>
      <c r="Z8" s="17" t="str">
        <f t="shared" si="0"/>
        <v/>
      </c>
      <c r="AA8" s="17" t="str">
        <f t="shared" si="0"/>
        <v/>
      </c>
      <c r="AB8" s="17" t="str">
        <f t="shared" si="0"/>
        <v/>
      </c>
      <c r="AC8" s="17" t="str">
        <f t="shared" si="0"/>
        <v/>
      </c>
      <c r="AD8" s="17" t="str">
        <f t="shared" si="0"/>
        <v/>
      </c>
      <c r="AE8" s="17" t="str">
        <f t="shared" si="0"/>
        <v/>
      </c>
      <c r="AF8" s="17" t="str">
        <f t="shared" si="0"/>
        <v/>
      </c>
      <c r="AG8" s="17" t="str">
        <f t="shared" si="0"/>
        <v/>
      </c>
      <c r="AH8" s="17" t="str">
        <f t="shared" si="0"/>
        <v/>
      </c>
    </row>
    <row r="9" spans="1:34" s="13" customFormat="1">
      <c r="A9" s="18" t="s">
        <v>3</v>
      </c>
      <c r="B9" s="5">
        <v>0.10199999999999999</v>
      </c>
      <c r="C9" s="13" t="s">
        <v>19</v>
      </c>
      <c r="D9" s="29">
        <f t="shared" ref="D9:AH9" si="1">IF(ISNUMBER(D8),D8*$B7,"")</f>
        <v>8.9999999999999993E-3</v>
      </c>
      <c r="E9" s="29" t="str">
        <f t="shared" si="1"/>
        <v/>
      </c>
      <c r="F9" s="29" t="str">
        <f t="shared" si="1"/>
        <v/>
      </c>
      <c r="G9" s="29" t="str">
        <f t="shared" si="1"/>
        <v/>
      </c>
      <c r="H9" s="29" t="str">
        <f t="shared" si="1"/>
        <v/>
      </c>
      <c r="I9" s="29" t="str">
        <f t="shared" si="1"/>
        <v/>
      </c>
      <c r="J9" s="29" t="str">
        <f t="shared" si="1"/>
        <v/>
      </c>
      <c r="K9" s="29" t="str">
        <f t="shared" si="1"/>
        <v/>
      </c>
      <c r="L9" s="29" t="str">
        <f t="shared" si="1"/>
        <v/>
      </c>
      <c r="M9" s="29" t="str">
        <f t="shared" si="1"/>
        <v/>
      </c>
      <c r="N9" s="29" t="str">
        <f t="shared" si="1"/>
        <v/>
      </c>
      <c r="O9" s="29" t="str">
        <f t="shared" si="1"/>
        <v/>
      </c>
      <c r="P9" s="29" t="str">
        <f t="shared" si="1"/>
        <v/>
      </c>
      <c r="Q9" s="29" t="str">
        <f t="shared" si="1"/>
        <v/>
      </c>
      <c r="R9" s="29" t="str">
        <f t="shared" si="1"/>
        <v/>
      </c>
      <c r="S9" s="29" t="str">
        <f t="shared" si="1"/>
        <v/>
      </c>
      <c r="T9" s="29" t="str">
        <f t="shared" si="1"/>
        <v/>
      </c>
      <c r="U9" s="29" t="str">
        <f t="shared" si="1"/>
        <v/>
      </c>
      <c r="V9" s="29" t="str">
        <f t="shared" si="1"/>
        <v/>
      </c>
      <c r="W9" s="29" t="str">
        <f t="shared" si="1"/>
        <v/>
      </c>
      <c r="X9" s="29" t="str">
        <f t="shared" si="1"/>
        <v/>
      </c>
      <c r="Y9" s="29" t="str">
        <f t="shared" si="1"/>
        <v/>
      </c>
      <c r="Z9" s="29" t="str">
        <f t="shared" si="1"/>
        <v/>
      </c>
      <c r="AA9" s="29" t="str">
        <f t="shared" si="1"/>
        <v/>
      </c>
      <c r="AB9" s="29" t="str">
        <f t="shared" si="1"/>
        <v/>
      </c>
      <c r="AC9" s="29" t="str">
        <f t="shared" si="1"/>
        <v/>
      </c>
      <c r="AD9" s="29" t="str">
        <f t="shared" si="1"/>
        <v/>
      </c>
      <c r="AE9" s="29" t="str">
        <f t="shared" si="1"/>
        <v/>
      </c>
      <c r="AF9" s="29" t="str">
        <f t="shared" si="1"/>
        <v/>
      </c>
      <c r="AG9" s="29" t="str">
        <f t="shared" si="1"/>
        <v/>
      </c>
      <c r="AH9" s="29" t="str">
        <f t="shared" si="1"/>
        <v/>
      </c>
    </row>
    <row r="10" spans="1:34" s="13" customFormat="1">
      <c r="A10" s="14" t="s">
        <v>5</v>
      </c>
      <c r="B10" s="4">
        <f>B9*B8</f>
        <v>0.10199999999999999</v>
      </c>
    </row>
    <row r="11" spans="1:34" s="13" customFormat="1">
      <c r="A11" s="14" t="s">
        <v>18</v>
      </c>
      <c r="B11" s="2">
        <v>1.2E-2</v>
      </c>
    </row>
    <row r="12" spans="1:34" s="13" customFormat="1">
      <c r="A12" s="14" t="s">
        <v>10</v>
      </c>
      <c r="B12" s="4">
        <f>B5*B6</f>
        <v>4.3699999999999998E-3</v>
      </c>
    </row>
    <row r="13" spans="1:34" s="13" customFormat="1">
      <c r="A13" s="14" t="s">
        <v>17</v>
      </c>
      <c r="B13" s="7">
        <f>B10*(3%+3%*12%)</f>
        <v>3.4271999999999996E-3</v>
      </c>
    </row>
    <row r="14" spans="1:34" s="13" customFormat="1">
      <c r="A14" s="14" t="s">
        <v>14</v>
      </c>
      <c r="B14" s="4">
        <v>1E-3</v>
      </c>
    </row>
    <row r="15" spans="1:34" s="13" customFormat="1">
      <c r="A15" s="14" t="s">
        <v>15</v>
      </c>
      <c r="B15" s="4">
        <v>1E-4</v>
      </c>
    </row>
    <row r="16" spans="1:34" s="13" customFormat="1">
      <c r="A16" s="14" t="s">
        <v>16</v>
      </c>
      <c r="B16" s="4">
        <v>1E-3</v>
      </c>
    </row>
    <row r="17" spans="1:34" s="13" customFormat="1">
      <c r="A17" s="19" t="s">
        <v>11</v>
      </c>
      <c r="B17" s="8">
        <f>B10-B11-B12-B13-B14-B15-B16-B18</f>
        <v>2.760279999999999E-2</v>
      </c>
    </row>
    <row r="18" spans="1:34" s="22" customFormat="1" ht="14.25" thickBot="1">
      <c r="A18" s="20" t="s">
        <v>12</v>
      </c>
      <c r="B18" s="21">
        <v>5.2499999999999998E-2</v>
      </c>
    </row>
    <row r="19" spans="1:34" s="11" customFormat="1">
      <c r="A19" s="9" t="s">
        <v>4</v>
      </c>
      <c r="B19" s="10">
        <f>15*30</f>
        <v>450</v>
      </c>
    </row>
    <row r="20" spans="1:34" s="13" customFormat="1">
      <c r="A20" s="12" t="s">
        <v>13</v>
      </c>
      <c r="B20" s="1">
        <f>B2+1</f>
        <v>2</v>
      </c>
    </row>
    <row r="21" spans="1:34" s="13" customFormat="1">
      <c r="A21" s="14" t="s">
        <v>7</v>
      </c>
      <c r="B21" s="6">
        <f>B19/B20</f>
        <v>225</v>
      </c>
    </row>
    <row r="22" spans="1:34" s="13" customFormat="1">
      <c r="A22" s="14" t="s">
        <v>8</v>
      </c>
      <c r="B22" s="2">
        <f>1-MIN(D26:AH26)</f>
        <v>9.000000000000008E-3</v>
      </c>
    </row>
    <row r="23" spans="1:34" s="13" customFormat="1">
      <c r="A23" s="14" t="s">
        <v>9</v>
      </c>
      <c r="B23" s="2">
        <f>1+B22*B21</f>
        <v>3.0250000000000017</v>
      </c>
    </row>
    <row r="24" spans="1:34" s="13" customFormat="1">
      <c r="A24" s="15" t="s">
        <v>6</v>
      </c>
      <c r="B24" s="3">
        <v>4.3699999999999998E-3</v>
      </c>
    </row>
    <row r="25" spans="1:34" s="13" customFormat="1">
      <c r="A25" s="15" t="s">
        <v>0</v>
      </c>
      <c r="B25" s="3">
        <v>8.9999999999999993E-3</v>
      </c>
      <c r="D25" s="13">
        <v>0</v>
      </c>
      <c r="E25" s="13">
        <v>1</v>
      </c>
      <c r="F25" s="13">
        <v>2</v>
      </c>
      <c r="G25" s="13">
        <v>3</v>
      </c>
      <c r="H25" s="13">
        <v>4</v>
      </c>
      <c r="I25" s="13">
        <v>5</v>
      </c>
      <c r="J25" s="13">
        <v>6</v>
      </c>
      <c r="K25" s="13">
        <v>7</v>
      </c>
      <c r="L25" s="13">
        <v>8</v>
      </c>
      <c r="M25" s="13">
        <v>9</v>
      </c>
      <c r="N25" s="13">
        <v>10</v>
      </c>
      <c r="O25" s="13">
        <v>11</v>
      </c>
      <c r="P25" s="13">
        <v>12</v>
      </c>
      <c r="Q25" s="13">
        <v>13</v>
      </c>
      <c r="R25" s="13">
        <v>14</v>
      </c>
      <c r="S25" s="13">
        <v>15</v>
      </c>
      <c r="T25" s="13">
        <v>16</v>
      </c>
      <c r="U25" s="13">
        <v>17</v>
      </c>
      <c r="V25" s="13">
        <v>18</v>
      </c>
      <c r="W25" s="13">
        <v>19</v>
      </c>
      <c r="X25" s="13">
        <v>20</v>
      </c>
      <c r="Y25" s="13">
        <v>21</v>
      </c>
      <c r="Z25" s="13">
        <v>22</v>
      </c>
      <c r="AA25" s="13">
        <v>23</v>
      </c>
      <c r="AB25" s="13">
        <v>24</v>
      </c>
      <c r="AC25" s="13">
        <v>25</v>
      </c>
      <c r="AD25" s="13">
        <v>26</v>
      </c>
      <c r="AE25" s="13">
        <v>27</v>
      </c>
      <c r="AF25" s="13">
        <v>28</v>
      </c>
      <c r="AG25" s="13">
        <v>29</v>
      </c>
      <c r="AH25" s="13">
        <v>30</v>
      </c>
    </row>
    <row r="26" spans="1:34" s="13" customFormat="1">
      <c r="A26" s="14" t="s">
        <v>2</v>
      </c>
      <c r="B26" s="4">
        <f>AVERAGEIF(D26:AH26,"&gt;0")</f>
        <v>0.99550000000000005</v>
      </c>
      <c r="C26" s="13" t="s">
        <v>1</v>
      </c>
      <c r="D26" s="16">
        <v>1</v>
      </c>
      <c r="E26" s="17">
        <f>IF(E25&lt;$B20,D26*(1-$B25),"")</f>
        <v>0.99099999999999999</v>
      </c>
      <c r="F26" s="17" t="str">
        <f t="shared" ref="F26:AH26" si="2">IF(F25&lt;$B20,E26*(1-$B25),"")</f>
        <v/>
      </c>
      <c r="G26" s="17" t="str">
        <f t="shared" si="2"/>
        <v/>
      </c>
      <c r="H26" s="17" t="str">
        <f t="shared" si="2"/>
        <v/>
      </c>
      <c r="I26" s="17" t="str">
        <f t="shared" si="2"/>
        <v/>
      </c>
      <c r="J26" s="17" t="str">
        <f t="shared" si="2"/>
        <v/>
      </c>
      <c r="K26" s="17" t="str">
        <f t="shared" si="2"/>
        <v/>
      </c>
      <c r="L26" s="17" t="str">
        <f t="shared" si="2"/>
        <v/>
      </c>
      <c r="M26" s="17" t="str">
        <f t="shared" si="2"/>
        <v/>
      </c>
      <c r="N26" s="17" t="str">
        <f t="shared" si="2"/>
        <v/>
      </c>
      <c r="O26" s="17" t="str">
        <f t="shared" si="2"/>
        <v/>
      </c>
      <c r="P26" s="17" t="str">
        <f t="shared" si="2"/>
        <v/>
      </c>
      <c r="Q26" s="17" t="str">
        <f t="shared" si="2"/>
        <v/>
      </c>
      <c r="R26" s="17" t="str">
        <f t="shared" si="2"/>
        <v/>
      </c>
      <c r="S26" s="17" t="str">
        <f t="shared" si="2"/>
        <v/>
      </c>
      <c r="T26" s="17" t="str">
        <f t="shared" si="2"/>
        <v/>
      </c>
      <c r="U26" s="17" t="str">
        <f t="shared" si="2"/>
        <v/>
      </c>
      <c r="V26" s="17" t="str">
        <f t="shared" si="2"/>
        <v/>
      </c>
      <c r="W26" s="17" t="str">
        <f t="shared" si="2"/>
        <v/>
      </c>
      <c r="X26" s="17" t="str">
        <f t="shared" si="2"/>
        <v/>
      </c>
      <c r="Y26" s="17" t="str">
        <f t="shared" si="2"/>
        <v/>
      </c>
      <c r="Z26" s="17" t="str">
        <f t="shared" si="2"/>
        <v/>
      </c>
      <c r="AA26" s="17" t="str">
        <f t="shared" si="2"/>
        <v/>
      </c>
      <c r="AB26" s="17" t="str">
        <f t="shared" si="2"/>
        <v/>
      </c>
      <c r="AC26" s="17" t="str">
        <f t="shared" si="2"/>
        <v/>
      </c>
      <c r="AD26" s="17" t="str">
        <f t="shared" si="2"/>
        <v/>
      </c>
      <c r="AE26" s="17" t="str">
        <f t="shared" si="2"/>
        <v/>
      </c>
      <c r="AF26" s="17" t="str">
        <f t="shared" si="2"/>
        <v/>
      </c>
      <c r="AG26" s="17" t="str">
        <f t="shared" si="2"/>
        <v/>
      </c>
      <c r="AH26" s="17" t="str">
        <f t="shared" si="2"/>
        <v/>
      </c>
    </row>
    <row r="27" spans="1:34" s="13" customFormat="1">
      <c r="A27" s="18" t="s">
        <v>3</v>
      </c>
      <c r="B27" s="5">
        <v>0.10199999999999999</v>
      </c>
      <c r="C27" s="13" t="s">
        <v>19</v>
      </c>
      <c r="D27" s="29">
        <f t="shared" ref="D27:AH27" si="3">IF(ISNUMBER(D26),D26*$B25,"")</f>
        <v>8.9999999999999993E-3</v>
      </c>
      <c r="E27" s="29">
        <f t="shared" si="3"/>
        <v>8.9189999999999998E-3</v>
      </c>
      <c r="F27" s="29" t="str">
        <f t="shared" si="3"/>
        <v/>
      </c>
      <c r="G27" s="29" t="str">
        <f t="shared" si="3"/>
        <v/>
      </c>
      <c r="H27" s="29" t="str">
        <f t="shared" si="3"/>
        <v/>
      </c>
      <c r="I27" s="29" t="str">
        <f t="shared" si="3"/>
        <v/>
      </c>
      <c r="J27" s="29" t="str">
        <f t="shared" si="3"/>
        <v/>
      </c>
      <c r="K27" s="29" t="str">
        <f t="shared" si="3"/>
        <v/>
      </c>
      <c r="L27" s="29" t="str">
        <f t="shared" si="3"/>
        <v/>
      </c>
      <c r="M27" s="29" t="str">
        <f t="shared" si="3"/>
        <v/>
      </c>
      <c r="N27" s="29" t="str">
        <f t="shared" si="3"/>
        <v/>
      </c>
      <c r="O27" s="29" t="str">
        <f t="shared" si="3"/>
        <v/>
      </c>
      <c r="P27" s="29" t="str">
        <f t="shared" si="3"/>
        <v/>
      </c>
      <c r="Q27" s="29" t="str">
        <f t="shared" si="3"/>
        <v/>
      </c>
      <c r="R27" s="29" t="str">
        <f t="shared" si="3"/>
        <v/>
      </c>
      <c r="S27" s="29" t="str">
        <f t="shared" si="3"/>
        <v/>
      </c>
      <c r="T27" s="29" t="str">
        <f t="shared" si="3"/>
        <v/>
      </c>
      <c r="U27" s="29" t="str">
        <f t="shared" si="3"/>
        <v/>
      </c>
      <c r="V27" s="29" t="str">
        <f t="shared" si="3"/>
        <v/>
      </c>
      <c r="W27" s="29" t="str">
        <f t="shared" si="3"/>
        <v/>
      </c>
      <c r="X27" s="29" t="str">
        <f t="shared" si="3"/>
        <v/>
      </c>
      <c r="Y27" s="29" t="str">
        <f t="shared" si="3"/>
        <v/>
      </c>
      <c r="Z27" s="29" t="str">
        <f t="shared" si="3"/>
        <v/>
      </c>
      <c r="AA27" s="29" t="str">
        <f t="shared" si="3"/>
        <v/>
      </c>
      <c r="AB27" s="29" t="str">
        <f t="shared" si="3"/>
        <v/>
      </c>
      <c r="AC27" s="29" t="str">
        <f t="shared" si="3"/>
        <v/>
      </c>
      <c r="AD27" s="29" t="str">
        <f t="shared" si="3"/>
        <v/>
      </c>
      <c r="AE27" s="29" t="str">
        <f t="shared" si="3"/>
        <v/>
      </c>
      <c r="AF27" s="29" t="str">
        <f t="shared" si="3"/>
        <v/>
      </c>
      <c r="AG27" s="29" t="str">
        <f t="shared" si="3"/>
        <v/>
      </c>
      <c r="AH27" s="29" t="str">
        <f t="shared" si="3"/>
        <v/>
      </c>
    </row>
    <row r="28" spans="1:34" s="13" customFormat="1">
      <c r="A28" s="14" t="s">
        <v>5</v>
      </c>
      <c r="B28" s="4">
        <f>B27*B26</f>
        <v>0.10154099999999999</v>
      </c>
    </row>
    <row r="29" spans="1:34" s="13" customFormat="1">
      <c r="A29" s="14" t="s">
        <v>18</v>
      </c>
      <c r="B29" s="2">
        <v>1.2E-2</v>
      </c>
    </row>
    <row r="30" spans="1:34" s="13" customFormat="1">
      <c r="A30" s="14" t="s">
        <v>10</v>
      </c>
      <c r="B30" s="4">
        <f>B23*B24</f>
        <v>1.3219250000000007E-2</v>
      </c>
    </row>
    <row r="31" spans="1:34" s="13" customFormat="1">
      <c r="A31" s="14" t="s">
        <v>17</v>
      </c>
      <c r="B31" s="7">
        <f>B28*(3%+3%*12%)</f>
        <v>3.4117775999999997E-3</v>
      </c>
    </row>
    <row r="32" spans="1:34" s="13" customFormat="1">
      <c r="A32" s="14" t="s">
        <v>14</v>
      </c>
      <c r="B32" s="4">
        <v>1E-3</v>
      </c>
    </row>
    <row r="33" spans="1:34" s="13" customFormat="1">
      <c r="A33" s="14" t="s">
        <v>15</v>
      </c>
      <c r="B33" s="4">
        <v>1E-4</v>
      </c>
    </row>
    <row r="34" spans="1:34" s="13" customFormat="1">
      <c r="A34" s="14" t="s">
        <v>16</v>
      </c>
      <c r="B34" s="4">
        <v>1E-3</v>
      </c>
    </row>
    <row r="35" spans="1:34" s="13" customFormat="1">
      <c r="A35" s="19" t="s">
        <v>11</v>
      </c>
      <c r="B35" s="8">
        <f>B28-B29-B30-B31-B32-B33-B34-B36</f>
        <v>1.8309972399999992E-2</v>
      </c>
    </row>
    <row r="36" spans="1:34" s="22" customFormat="1" ht="14.25" thickBot="1">
      <c r="A36" s="20" t="s">
        <v>12</v>
      </c>
      <c r="B36" s="21">
        <v>5.2499999999999998E-2</v>
      </c>
    </row>
    <row r="37" spans="1:34" s="11" customFormat="1">
      <c r="A37" s="9" t="s">
        <v>4</v>
      </c>
      <c r="B37" s="10">
        <f>15*30</f>
        <v>450</v>
      </c>
    </row>
    <row r="38" spans="1:34" s="13" customFormat="1">
      <c r="A38" s="12" t="s">
        <v>13</v>
      </c>
      <c r="B38" s="1">
        <f>B20+1</f>
        <v>3</v>
      </c>
    </row>
    <row r="39" spans="1:34" s="13" customFormat="1">
      <c r="A39" s="14" t="s">
        <v>7</v>
      </c>
      <c r="B39" s="6">
        <f>B37/B38</f>
        <v>150</v>
      </c>
    </row>
    <row r="40" spans="1:34" s="13" customFormat="1">
      <c r="A40" s="14" t="s">
        <v>8</v>
      </c>
      <c r="B40" s="2">
        <f>1-MIN(D44:AH44)</f>
        <v>1.7919000000000018E-2</v>
      </c>
    </row>
    <row r="41" spans="1:34" s="13" customFormat="1">
      <c r="A41" s="14" t="s">
        <v>9</v>
      </c>
      <c r="B41" s="2">
        <f>1+B40*B39</f>
        <v>3.6878500000000027</v>
      </c>
    </row>
    <row r="42" spans="1:34" s="13" customFormat="1">
      <c r="A42" s="15" t="s">
        <v>6</v>
      </c>
      <c r="B42" s="3">
        <v>4.3699999999999998E-3</v>
      </c>
    </row>
    <row r="43" spans="1:34" s="13" customFormat="1">
      <c r="A43" s="15" t="s">
        <v>0</v>
      </c>
      <c r="B43" s="3">
        <v>8.9999999999999993E-3</v>
      </c>
      <c r="D43" s="13">
        <v>0</v>
      </c>
      <c r="E43" s="13">
        <v>1</v>
      </c>
      <c r="F43" s="13">
        <v>2</v>
      </c>
      <c r="G43" s="13">
        <v>3</v>
      </c>
      <c r="H43" s="13">
        <v>4</v>
      </c>
      <c r="I43" s="13">
        <v>5</v>
      </c>
      <c r="J43" s="13">
        <v>6</v>
      </c>
      <c r="K43" s="13">
        <v>7</v>
      </c>
      <c r="L43" s="13">
        <v>8</v>
      </c>
      <c r="M43" s="13">
        <v>9</v>
      </c>
      <c r="N43" s="13">
        <v>10</v>
      </c>
      <c r="O43" s="13">
        <v>11</v>
      </c>
      <c r="P43" s="13">
        <v>12</v>
      </c>
      <c r="Q43" s="13">
        <v>13</v>
      </c>
      <c r="R43" s="13">
        <v>14</v>
      </c>
      <c r="S43" s="13">
        <v>15</v>
      </c>
      <c r="T43" s="13">
        <v>16</v>
      </c>
      <c r="U43" s="13">
        <v>17</v>
      </c>
      <c r="V43" s="13">
        <v>18</v>
      </c>
      <c r="W43" s="13">
        <v>19</v>
      </c>
      <c r="X43" s="13">
        <v>20</v>
      </c>
      <c r="Y43" s="13">
        <v>21</v>
      </c>
      <c r="Z43" s="13">
        <v>22</v>
      </c>
      <c r="AA43" s="13">
        <v>23</v>
      </c>
      <c r="AB43" s="13">
        <v>24</v>
      </c>
      <c r="AC43" s="13">
        <v>25</v>
      </c>
      <c r="AD43" s="13">
        <v>26</v>
      </c>
      <c r="AE43" s="13">
        <v>27</v>
      </c>
      <c r="AF43" s="13">
        <v>28</v>
      </c>
      <c r="AG43" s="13">
        <v>29</v>
      </c>
      <c r="AH43" s="13">
        <v>30</v>
      </c>
    </row>
    <row r="44" spans="1:34" s="13" customFormat="1">
      <c r="A44" s="14" t="s">
        <v>2</v>
      </c>
      <c r="B44" s="4">
        <f>AVERAGEIF(D44:AH44,"&gt;0")</f>
        <v>0.99102699999999999</v>
      </c>
      <c r="C44" s="13" t="s">
        <v>1</v>
      </c>
      <c r="D44" s="16">
        <v>1</v>
      </c>
      <c r="E44" s="17">
        <f>IF(E43&lt;$B38,D44*(1-$B43),"")</f>
        <v>0.99099999999999999</v>
      </c>
      <c r="F44" s="17">
        <f t="shared" ref="F44:AH44" si="4">IF(F43&lt;$B38,E44*(1-$B43),"")</f>
        <v>0.98208099999999998</v>
      </c>
      <c r="G44" s="17" t="str">
        <f t="shared" si="4"/>
        <v/>
      </c>
      <c r="H44" s="17" t="str">
        <f t="shared" si="4"/>
        <v/>
      </c>
      <c r="I44" s="17" t="str">
        <f t="shared" si="4"/>
        <v/>
      </c>
      <c r="J44" s="17" t="str">
        <f t="shared" si="4"/>
        <v/>
      </c>
      <c r="K44" s="17" t="str">
        <f t="shared" si="4"/>
        <v/>
      </c>
      <c r="L44" s="17" t="str">
        <f t="shared" si="4"/>
        <v/>
      </c>
      <c r="M44" s="17" t="str">
        <f t="shared" si="4"/>
        <v/>
      </c>
      <c r="N44" s="17" t="str">
        <f t="shared" si="4"/>
        <v/>
      </c>
      <c r="O44" s="17" t="str">
        <f t="shared" si="4"/>
        <v/>
      </c>
      <c r="P44" s="17" t="str">
        <f t="shared" si="4"/>
        <v/>
      </c>
      <c r="Q44" s="17" t="str">
        <f t="shared" si="4"/>
        <v/>
      </c>
      <c r="R44" s="17" t="str">
        <f t="shared" si="4"/>
        <v/>
      </c>
      <c r="S44" s="17" t="str">
        <f t="shared" si="4"/>
        <v/>
      </c>
      <c r="T44" s="17" t="str">
        <f t="shared" si="4"/>
        <v/>
      </c>
      <c r="U44" s="17" t="str">
        <f t="shared" si="4"/>
        <v/>
      </c>
      <c r="V44" s="17" t="str">
        <f t="shared" si="4"/>
        <v/>
      </c>
      <c r="W44" s="17" t="str">
        <f t="shared" si="4"/>
        <v/>
      </c>
      <c r="X44" s="17" t="str">
        <f t="shared" si="4"/>
        <v/>
      </c>
      <c r="Y44" s="17" t="str">
        <f t="shared" si="4"/>
        <v/>
      </c>
      <c r="Z44" s="17" t="str">
        <f t="shared" si="4"/>
        <v/>
      </c>
      <c r="AA44" s="17" t="str">
        <f t="shared" si="4"/>
        <v/>
      </c>
      <c r="AB44" s="17" t="str">
        <f t="shared" si="4"/>
        <v/>
      </c>
      <c r="AC44" s="17" t="str">
        <f t="shared" si="4"/>
        <v/>
      </c>
      <c r="AD44" s="17" t="str">
        <f t="shared" si="4"/>
        <v/>
      </c>
      <c r="AE44" s="17" t="str">
        <f t="shared" si="4"/>
        <v/>
      </c>
      <c r="AF44" s="17" t="str">
        <f t="shared" si="4"/>
        <v/>
      </c>
      <c r="AG44" s="17" t="str">
        <f t="shared" si="4"/>
        <v/>
      </c>
      <c r="AH44" s="17" t="str">
        <f t="shared" si="4"/>
        <v/>
      </c>
    </row>
    <row r="45" spans="1:34" s="13" customFormat="1">
      <c r="A45" s="18" t="s">
        <v>3</v>
      </c>
      <c r="B45" s="5">
        <v>0.10199999999999999</v>
      </c>
      <c r="C45" s="13" t="s">
        <v>19</v>
      </c>
      <c r="D45" s="29">
        <f t="shared" ref="D45:AH45" si="5">IF(ISNUMBER(D44),D44*$B43,"")</f>
        <v>8.9999999999999993E-3</v>
      </c>
      <c r="E45" s="29">
        <f t="shared" si="5"/>
        <v>8.9189999999999998E-3</v>
      </c>
      <c r="F45" s="29">
        <f t="shared" si="5"/>
        <v>8.838729E-3</v>
      </c>
      <c r="G45" s="29" t="str">
        <f t="shared" si="5"/>
        <v/>
      </c>
      <c r="H45" s="29" t="str">
        <f t="shared" si="5"/>
        <v/>
      </c>
      <c r="I45" s="29" t="str">
        <f t="shared" si="5"/>
        <v/>
      </c>
      <c r="J45" s="29" t="str">
        <f t="shared" si="5"/>
        <v/>
      </c>
      <c r="K45" s="29" t="str">
        <f t="shared" si="5"/>
        <v/>
      </c>
      <c r="L45" s="29" t="str">
        <f t="shared" si="5"/>
        <v/>
      </c>
      <c r="M45" s="29" t="str">
        <f t="shared" si="5"/>
        <v/>
      </c>
      <c r="N45" s="29" t="str">
        <f t="shared" si="5"/>
        <v/>
      </c>
      <c r="O45" s="29" t="str">
        <f t="shared" si="5"/>
        <v/>
      </c>
      <c r="P45" s="29" t="str">
        <f t="shared" si="5"/>
        <v/>
      </c>
      <c r="Q45" s="29" t="str">
        <f t="shared" si="5"/>
        <v/>
      </c>
      <c r="R45" s="29" t="str">
        <f t="shared" si="5"/>
        <v/>
      </c>
      <c r="S45" s="29" t="str">
        <f t="shared" si="5"/>
        <v/>
      </c>
      <c r="T45" s="29" t="str">
        <f t="shared" si="5"/>
        <v/>
      </c>
      <c r="U45" s="29" t="str">
        <f t="shared" si="5"/>
        <v/>
      </c>
      <c r="V45" s="29" t="str">
        <f t="shared" si="5"/>
        <v/>
      </c>
      <c r="W45" s="29" t="str">
        <f t="shared" si="5"/>
        <v/>
      </c>
      <c r="X45" s="29" t="str">
        <f t="shared" si="5"/>
        <v/>
      </c>
      <c r="Y45" s="29" t="str">
        <f t="shared" si="5"/>
        <v/>
      </c>
      <c r="Z45" s="29" t="str">
        <f t="shared" si="5"/>
        <v/>
      </c>
      <c r="AA45" s="29" t="str">
        <f t="shared" si="5"/>
        <v/>
      </c>
      <c r="AB45" s="29" t="str">
        <f t="shared" si="5"/>
        <v/>
      </c>
      <c r="AC45" s="29" t="str">
        <f t="shared" si="5"/>
        <v/>
      </c>
      <c r="AD45" s="29" t="str">
        <f t="shared" si="5"/>
        <v/>
      </c>
      <c r="AE45" s="29" t="str">
        <f t="shared" si="5"/>
        <v/>
      </c>
      <c r="AF45" s="29" t="str">
        <f t="shared" si="5"/>
        <v/>
      </c>
      <c r="AG45" s="29" t="str">
        <f t="shared" si="5"/>
        <v/>
      </c>
      <c r="AH45" s="29" t="str">
        <f t="shared" si="5"/>
        <v/>
      </c>
    </row>
    <row r="46" spans="1:34" s="13" customFormat="1">
      <c r="A46" s="14" t="s">
        <v>5</v>
      </c>
      <c r="B46" s="4">
        <f>B45*B44</f>
        <v>0.101084754</v>
      </c>
    </row>
    <row r="47" spans="1:34" s="13" customFormat="1">
      <c r="A47" s="14" t="s">
        <v>18</v>
      </c>
      <c r="B47" s="2">
        <v>1.2E-2</v>
      </c>
    </row>
    <row r="48" spans="1:34" s="13" customFormat="1">
      <c r="A48" s="14" t="s">
        <v>10</v>
      </c>
      <c r="B48" s="4">
        <f>B41*B42</f>
        <v>1.611590450000001E-2</v>
      </c>
    </row>
    <row r="49" spans="1:34" s="13" customFormat="1">
      <c r="A49" s="14" t="s">
        <v>17</v>
      </c>
      <c r="B49" s="7">
        <f>B46*(3%+3%*12%)</f>
        <v>3.3964477343999999E-3</v>
      </c>
    </row>
    <row r="50" spans="1:34" s="13" customFormat="1">
      <c r="A50" s="14" t="s">
        <v>14</v>
      </c>
      <c r="B50" s="4">
        <v>1E-3</v>
      </c>
    </row>
    <row r="51" spans="1:34" s="13" customFormat="1">
      <c r="A51" s="14" t="s">
        <v>15</v>
      </c>
      <c r="B51" s="4">
        <v>1E-4</v>
      </c>
    </row>
    <row r="52" spans="1:34" s="13" customFormat="1">
      <c r="A52" s="14" t="s">
        <v>16</v>
      </c>
      <c r="B52" s="4">
        <v>1E-3</v>
      </c>
    </row>
    <row r="53" spans="1:34" s="13" customFormat="1">
      <c r="A53" s="19" t="s">
        <v>11</v>
      </c>
      <c r="B53" s="8">
        <f>B46-B47-B48-B49-B50-B51-B52-B54</f>
        <v>1.4972401765599989E-2</v>
      </c>
    </row>
    <row r="54" spans="1:34" s="22" customFormat="1" ht="14.25" thickBot="1">
      <c r="A54" s="20" t="s">
        <v>12</v>
      </c>
      <c r="B54" s="21">
        <v>5.2499999999999998E-2</v>
      </c>
    </row>
    <row r="55" spans="1:34" s="11" customFormat="1">
      <c r="A55" s="9" t="s">
        <v>4</v>
      </c>
      <c r="B55" s="10">
        <f>15*30</f>
        <v>450</v>
      </c>
    </row>
    <row r="56" spans="1:34" s="13" customFormat="1">
      <c r="A56" s="12" t="s">
        <v>13</v>
      </c>
      <c r="B56" s="1">
        <f>B38+1</f>
        <v>4</v>
      </c>
    </row>
    <row r="57" spans="1:34" s="13" customFormat="1">
      <c r="A57" s="14" t="s">
        <v>7</v>
      </c>
      <c r="B57" s="6">
        <f>B55/B56</f>
        <v>112.5</v>
      </c>
    </row>
    <row r="58" spans="1:34" s="13" customFormat="1">
      <c r="A58" s="14" t="s">
        <v>8</v>
      </c>
      <c r="B58" s="2">
        <f>1-MIN(D62:AH62)</f>
        <v>2.6757729000000063E-2</v>
      </c>
    </row>
    <row r="59" spans="1:34" s="13" customFormat="1">
      <c r="A59" s="14" t="s">
        <v>9</v>
      </c>
      <c r="B59" s="2">
        <f>1+B58*B57</f>
        <v>4.010244512500007</v>
      </c>
    </row>
    <row r="60" spans="1:34" s="13" customFormat="1">
      <c r="A60" s="15" t="s">
        <v>6</v>
      </c>
      <c r="B60" s="3">
        <v>4.3699999999999998E-3</v>
      </c>
    </row>
    <row r="61" spans="1:34" s="13" customFormat="1">
      <c r="A61" s="15" t="s">
        <v>0</v>
      </c>
      <c r="B61" s="3">
        <v>8.9999999999999993E-3</v>
      </c>
      <c r="D61" s="13">
        <v>0</v>
      </c>
      <c r="E61" s="13">
        <v>1</v>
      </c>
      <c r="F61" s="13">
        <v>2</v>
      </c>
      <c r="G61" s="13">
        <v>3</v>
      </c>
      <c r="H61" s="13">
        <v>4</v>
      </c>
      <c r="I61" s="13">
        <v>5</v>
      </c>
      <c r="J61" s="13">
        <v>6</v>
      </c>
      <c r="K61" s="13">
        <v>7</v>
      </c>
      <c r="L61" s="13">
        <v>8</v>
      </c>
      <c r="M61" s="13">
        <v>9</v>
      </c>
      <c r="N61" s="13">
        <v>10</v>
      </c>
      <c r="O61" s="13">
        <v>11</v>
      </c>
      <c r="P61" s="13">
        <v>12</v>
      </c>
      <c r="Q61" s="13">
        <v>13</v>
      </c>
      <c r="R61" s="13">
        <v>14</v>
      </c>
      <c r="S61" s="13">
        <v>15</v>
      </c>
      <c r="T61" s="13">
        <v>16</v>
      </c>
      <c r="U61" s="13">
        <v>17</v>
      </c>
      <c r="V61" s="13">
        <v>18</v>
      </c>
      <c r="W61" s="13">
        <v>19</v>
      </c>
      <c r="X61" s="13">
        <v>20</v>
      </c>
      <c r="Y61" s="13">
        <v>21</v>
      </c>
      <c r="Z61" s="13">
        <v>22</v>
      </c>
      <c r="AA61" s="13">
        <v>23</v>
      </c>
      <c r="AB61" s="13">
        <v>24</v>
      </c>
      <c r="AC61" s="13">
        <v>25</v>
      </c>
      <c r="AD61" s="13">
        <v>26</v>
      </c>
      <c r="AE61" s="13">
        <v>27</v>
      </c>
      <c r="AF61" s="13">
        <v>28</v>
      </c>
      <c r="AG61" s="13">
        <v>29</v>
      </c>
      <c r="AH61" s="13">
        <v>30</v>
      </c>
    </row>
    <row r="62" spans="1:34" s="13" customFormat="1">
      <c r="A62" s="14" t="s">
        <v>2</v>
      </c>
      <c r="B62" s="4">
        <f>AVERAGEIF(D62:AH62,"&gt;0")</f>
        <v>0.98658081774999995</v>
      </c>
      <c r="C62" s="13" t="s">
        <v>1</v>
      </c>
      <c r="D62" s="16">
        <v>1</v>
      </c>
      <c r="E62" s="17">
        <f>IF(E61&lt;$B56,D62*(1-$B61),"")</f>
        <v>0.99099999999999999</v>
      </c>
      <c r="F62" s="17">
        <f t="shared" ref="F62:AH62" si="6">IF(F61&lt;$B56,E62*(1-$B61),"")</f>
        <v>0.98208099999999998</v>
      </c>
      <c r="G62" s="17">
        <f t="shared" si="6"/>
        <v>0.97324227099999994</v>
      </c>
      <c r="H62" s="17" t="str">
        <f t="shared" si="6"/>
        <v/>
      </c>
      <c r="I62" s="17" t="str">
        <f t="shared" si="6"/>
        <v/>
      </c>
      <c r="J62" s="17" t="str">
        <f t="shared" si="6"/>
        <v/>
      </c>
      <c r="K62" s="17" t="str">
        <f t="shared" si="6"/>
        <v/>
      </c>
      <c r="L62" s="17" t="str">
        <f t="shared" si="6"/>
        <v/>
      </c>
      <c r="M62" s="17" t="str">
        <f t="shared" si="6"/>
        <v/>
      </c>
      <c r="N62" s="17" t="str">
        <f t="shared" si="6"/>
        <v/>
      </c>
      <c r="O62" s="17" t="str">
        <f t="shared" si="6"/>
        <v/>
      </c>
      <c r="P62" s="17" t="str">
        <f t="shared" si="6"/>
        <v/>
      </c>
      <c r="Q62" s="17" t="str">
        <f t="shared" si="6"/>
        <v/>
      </c>
      <c r="R62" s="17" t="str">
        <f t="shared" si="6"/>
        <v/>
      </c>
      <c r="S62" s="17" t="str">
        <f t="shared" si="6"/>
        <v/>
      </c>
      <c r="T62" s="17" t="str">
        <f t="shared" si="6"/>
        <v/>
      </c>
      <c r="U62" s="17" t="str">
        <f t="shared" si="6"/>
        <v/>
      </c>
      <c r="V62" s="17" t="str">
        <f t="shared" si="6"/>
        <v/>
      </c>
      <c r="W62" s="17" t="str">
        <f t="shared" si="6"/>
        <v/>
      </c>
      <c r="X62" s="17" t="str">
        <f t="shared" si="6"/>
        <v/>
      </c>
      <c r="Y62" s="17" t="str">
        <f t="shared" si="6"/>
        <v/>
      </c>
      <c r="Z62" s="17" t="str">
        <f t="shared" si="6"/>
        <v/>
      </c>
      <c r="AA62" s="17" t="str">
        <f t="shared" si="6"/>
        <v/>
      </c>
      <c r="AB62" s="17" t="str">
        <f t="shared" si="6"/>
        <v/>
      </c>
      <c r="AC62" s="17" t="str">
        <f t="shared" si="6"/>
        <v/>
      </c>
      <c r="AD62" s="17" t="str">
        <f t="shared" si="6"/>
        <v/>
      </c>
      <c r="AE62" s="17" t="str">
        <f t="shared" si="6"/>
        <v/>
      </c>
      <c r="AF62" s="17" t="str">
        <f t="shared" si="6"/>
        <v/>
      </c>
      <c r="AG62" s="17" t="str">
        <f t="shared" si="6"/>
        <v/>
      </c>
      <c r="AH62" s="17" t="str">
        <f t="shared" si="6"/>
        <v/>
      </c>
    </row>
    <row r="63" spans="1:34" s="13" customFormat="1">
      <c r="A63" s="18" t="s">
        <v>3</v>
      </c>
      <c r="B63" s="5">
        <v>0.10199999999999999</v>
      </c>
      <c r="C63" s="13" t="s">
        <v>19</v>
      </c>
      <c r="D63" s="29">
        <f t="shared" ref="D63:AH63" si="7">IF(ISNUMBER(D62),D62*$B61,"")</f>
        <v>8.9999999999999993E-3</v>
      </c>
      <c r="E63" s="29">
        <f t="shared" si="7"/>
        <v>8.9189999999999998E-3</v>
      </c>
      <c r="F63" s="29">
        <f t="shared" si="7"/>
        <v>8.838729E-3</v>
      </c>
      <c r="G63" s="29">
        <f t="shared" si="7"/>
        <v>8.7591804389999979E-3</v>
      </c>
      <c r="H63" s="29" t="str">
        <f t="shared" si="7"/>
        <v/>
      </c>
      <c r="I63" s="29" t="str">
        <f t="shared" si="7"/>
        <v/>
      </c>
      <c r="J63" s="29" t="str">
        <f t="shared" si="7"/>
        <v/>
      </c>
      <c r="K63" s="29" t="str">
        <f t="shared" si="7"/>
        <v/>
      </c>
      <c r="L63" s="29" t="str">
        <f t="shared" si="7"/>
        <v/>
      </c>
      <c r="M63" s="29" t="str">
        <f t="shared" si="7"/>
        <v/>
      </c>
      <c r="N63" s="29" t="str">
        <f t="shared" si="7"/>
        <v/>
      </c>
      <c r="O63" s="29" t="str">
        <f t="shared" si="7"/>
        <v/>
      </c>
      <c r="P63" s="29" t="str">
        <f t="shared" si="7"/>
        <v/>
      </c>
      <c r="Q63" s="29" t="str">
        <f t="shared" si="7"/>
        <v/>
      </c>
      <c r="R63" s="29" t="str">
        <f t="shared" si="7"/>
        <v/>
      </c>
      <c r="S63" s="29" t="str">
        <f t="shared" si="7"/>
        <v/>
      </c>
      <c r="T63" s="29" t="str">
        <f t="shared" si="7"/>
        <v/>
      </c>
      <c r="U63" s="29" t="str">
        <f t="shared" si="7"/>
        <v/>
      </c>
      <c r="V63" s="29" t="str">
        <f t="shared" si="7"/>
        <v/>
      </c>
      <c r="W63" s="29" t="str">
        <f t="shared" si="7"/>
        <v/>
      </c>
      <c r="X63" s="29" t="str">
        <f t="shared" si="7"/>
        <v/>
      </c>
      <c r="Y63" s="29" t="str">
        <f t="shared" si="7"/>
        <v/>
      </c>
      <c r="Z63" s="29" t="str">
        <f t="shared" si="7"/>
        <v/>
      </c>
      <c r="AA63" s="29" t="str">
        <f t="shared" si="7"/>
        <v/>
      </c>
      <c r="AB63" s="29" t="str">
        <f t="shared" si="7"/>
        <v/>
      </c>
      <c r="AC63" s="29" t="str">
        <f t="shared" si="7"/>
        <v/>
      </c>
      <c r="AD63" s="29" t="str">
        <f t="shared" si="7"/>
        <v/>
      </c>
      <c r="AE63" s="29" t="str">
        <f t="shared" si="7"/>
        <v/>
      </c>
      <c r="AF63" s="29" t="str">
        <f t="shared" si="7"/>
        <v/>
      </c>
      <c r="AG63" s="29" t="str">
        <f t="shared" si="7"/>
        <v/>
      </c>
      <c r="AH63" s="29" t="str">
        <f t="shared" si="7"/>
        <v/>
      </c>
    </row>
    <row r="64" spans="1:34" s="13" customFormat="1">
      <c r="A64" s="14" t="s">
        <v>5</v>
      </c>
      <c r="B64" s="4">
        <f>B63*B62</f>
        <v>0.10063124341049999</v>
      </c>
    </row>
    <row r="65" spans="1:34" s="13" customFormat="1">
      <c r="A65" s="14" t="s">
        <v>18</v>
      </c>
      <c r="B65" s="2">
        <v>1.2E-2</v>
      </c>
    </row>
    <row r="66" spans="1:34" s="13" customFormat="1">
      <c r="A66" s="14" t="s">
        <v>10</v>
      </c>
      <c r="B66" s="4">
        <f>B59*B60</f>
        <v>1.752476851962503E-2</v>
      </c>
    </row>
    <row r="67" spans="1:34" s="13" customFormat="1">
      <c r="A67" s="14" t="s">
        <v>17</v>
      </c>
      <c r="B67" s="7">
        <f>B64*(3%+3%*12%)</f>
        <v>3.3812097785927996E-3</v>
      </c>
    </row>
    <row r="68" spans="1:34" s="13" customFormat="1">
      <c r="A68" s="14" t="s">
        <v>14</v>
      </c>
      <c r="B68" s="4">
        <v>1E-3</v>
      </c>
    </row>
    <row r="69" spans="1:34" s="13" customFormat="1">
      <c r="A69" s="14" t="s">
        <v>15</v>
      </c>
      <c r="B69" s="4">
        <v>1E-4</v>
      </c>
    </row>
    <row r="70" spans="1:34" s="13" customFormat="1">
      <c r="A70" s="14" t="s">
        <v>16</v>
      </c>
      <c r="B70" s="4">
        <v>1E-3</v>
      </c>
    </row>
    <row r="71" spans="1:34" s="13" customFormat="1">
      <c r="A71" s="19" t="s">
        <v>11</v>
      </c>
      <c r="B71" s="8">
        <f>B64-B65-B66-B67-B68-B69-B70-B72</f>
        <v>1.312526511228216E-2</v>
      </c>
    </row>
    <row r="72" spans="1:34" s="22" customFormat="1" ht="14.25" thickBot="1">
      <c r="A72" s="20" t="s">
        <v>12</v>
      </c>
      <c r="B72" s="21">
        <v>5.2499999999999998E-2</v>
      </c>
    </row>
    <row r="73" spans="1:34" s="11" customFormat="1">
      <c r="A73" s="9" t="s">
        <v>4</v>
      </c>
      <c r="B73" s="10">
        <f>15*30</f>
        <v>450</v>
      </c>
    </row>
    <row r="74" spans="1:34" s="13" customFormat="1">
      <c r="A74" s="12" t="s">
        <v>13</v>
      </c>
      <c r="B74" s="1">
        <f>B56+1</f>
        <v>5</v>
      </c>
    </row>
    <row r="75" spans="1:34" s="13" customFormat="1">
      <c r="A75" s="14" t="s">
        <v>7</v>
      </c>
      <c r="B75" s="6">
        <f>B73/B74</f>
        <v>90</v>
      </c>
    </row>
    <row r="76" spans="1:34" s="13" customFormat="1">
      <c r="A76" s="14" t="s">
        <v>8</v>
      </c>
      <c r="B76" s="2">
        <f>1-MIN(D80:AH80)</f>
        <v>3.5516909439000099E-2</v>
      </c>
    </row>
    <row r="77" spans="1:34" s="13" customFormat="1">
      <c r="A77" s="14" t="s">
        <v>9</v>
      </c>
      <c r="B77" s="2">
        <f>1+B76*B75</f>
        <v>4.1965218495100087</v>
      </c>
    </row>
    <row r="78" spans="1:34" s="13" customFormat="1">
      <c r="A78" s="15" t="s">
        <v>6</v>
      </c>
      <c r="B78" s="3">
        <v>4.3699999999999998E-3</v>
      </c>
    </row>
    <row r="79" spans="1:34" s="13" customFormat="1">
      <c r="A79" s="15" t="s">
        <v>0</v>
      </c>
      <c r="B79" s="3">
        <v>8.9999999999999993E-3</v>
      </c>
      <c r="D79" s="13">
        <v>0</v>
      </c>
      <c r="E79" s="13">
        <v>1</v>
      </c>
      <c r="F79" s="13">
        <v>2</v>
      </c>
      <c r="G79" s="13">
        <v>3</v>
      </c>
      <c r="H79" s="13">
        <v>4</v>
      </c>
      <c r="I79" s="13">
        <v>5</v>
      </c>
      <c r="J79" s="13">
        <v>6</v>
      </c>
      <c r="K79" s="13">
        <v>7</v>
      </c>
      <c r="L79" s="13">
        <v>8</v>
      </c>
      <c r="M79" s="13">
        <v>9</v>
      </c>
      <c r="N79" s="13">
        <v>10</v>
      </c>
      <c r="O79" s="13">
        <v>11</v>
      </c>
      <c r="P79" s="13">
        <v>12</v>
      </c>
      <c r="Q79" s="13">
        <v>13</v>
      </c>
      <c r="R79" s="13">
        <v>14</v>
      </c>
      <c r="S79" s="13">
        <v>15</v>
      </c>
      <c r="T79" s="13">
        <v>16</v>
      </c>
      <c r="U79" s="13">
        <v>17</v>
      </c>
      <c r="V79" s="13">
        <v>18</v>
      </c>
      <c r="W79" s="13">
        <v>19</v>
      </c>
      <c r="X79" s="13">
        <v>20</v>
      </c>
      <c r="Y79" s="13">
        <v>21</v>
      </c>
      <c r="Z79" s="13">
        <v>22</v>
      </c>
      <c r="AA79" s="13">
        <v>23</v>
      </c>
      <c r="AB79" s="13">
        <v>24</v>
      </c>
      <c r="AC79" s="13">
        <v>25</v>
      </c>
      <c r="AD79" s="13">
        <v>26</v>
      </c>
      <c r="AE79" s="13">
        <v>27</v>
      </c>
      <c r="AF79" s="13">
        <v>28</v>
      </c>
      <c r="AG79" s="13">
        <v>29</v>
      </c>
      <c r="AH79" s="13">
        <v>30</v>
      </c>
    </row>
    <row r="80" spans="1:34" s="13" customFormat="1">
      <c r="A80" s="14" t="s">
        <v>2</v>
      </c>
      <c r="B80" s="4">
        <f>AVERAGEIF(D80:AH80,"&gt;0")</f>
        <v>0.98216127231219996</v>
      </c>
      <c r="C80" s="13" t="s">
        <v>1</v>
      </c>
      <c r="D80" s="16">
        <v>1</v>
      </c>
      <c r="E80" s="17">
        <f>IF(E79&lt;$B74,D80*(1-$B79),"")</f>
        <v>0.99099999999999999</v>
      </c>
      <c r="F80" s="17">
        <f t="shared" ref="F80:AH80" si="8">IF(F79&lt;$B74,E80*(1-$B79),"")</f>
        <v>0.98208099999999998</v>
      </c>
      <c r="G80" s="17">
        <f t="shared" si="8"/>
        <v>0.97324227099999994</v>
      </c>
      <c r="H80" s="17">
        <f t="shared" si="8"/>
        <v>0.9644830905609999</v>
      </c>
      <c r="I80" s="17" t="str">
        <f t="shared" si="8"/>
        <v/>
      </c>
      <c r="J80" s="17" t="str">
        <f t="shared" si="8"/>
        <v/>
      </c>
      <c r="K80" s="17" t="str">
        <f t="shared" si="8"/>
        <v/>
      </c>
      <c r="L80" s="17" t="str">
        <f t="shared" si="8"/>
        <v/>
      </c>
      <c r="M80" s="17" t="str">
        <f t="shared" si="8"/>
        <v/>
      </c>
      <c r="N80" s="17" t="str">
        <f t="shared" si="8"/>
        <v/>
      </c>
      <c r="O80" s="17" t="str">
        <f t="shared" si="8"/>
        <v/>
      </c>
      <c r="P80" s="17" t="str">
        <f t="shared" si="8"/>
        <v/>
      </c>
      <c r="Q80" s="17" t="str">
        <f t="shared" si="8"/>
        <v/>
      </c>
      <c r="R80" s="17" t="str">
        <f t="shared" si="8"/>
        <v/>
      </c>
      <c r="S80" s="17" t="str">
        <f t="shared" si="8"/>
        <v/>
      </c>
      <c r="T80" s="17" t="str">
        <f t="shared" si="8"/>
        <v/>
      </c>
      <c r="U80" s="17" t="str">
        <f t="shared" si="8"/>
        <v/>
      </c>
      <c r="V80" s="17" t="str">
        <f t="shared" si="8"/>
        <v/>
      </c>
      <c r="W80" s="17" t="str">
        <f t="shared" si="8"/>
        <v/>
      </c>
      <c r="X80" s="17" t="str">
        <f t="shared" si="8"/>
        <v/>
      </c>
      <c r="Y80" s="17" t="str">
        <f t="shared" si="8"/>
        <v/>
      </c>
      <c r="Z80" s="17" t="str">
        <f t="shared" si="8"/>
        <v/>
      </c>
      <c r="AA80" s="17" t="str">
        <f t="shared" si="8"/>
        <v/>
      </c>
      <c r="AB80" s="17" t="str">
        <f t="shared" si="8"/>
        <v/>
      </c>
      <c r="AC80" s="17" t="str">
        <f t="shared" si="8"/>
        <v/>
      </c>
      <c r="AD80" s="17" t="str">
        <f t="shared" si="8"/>
        <v/>
      </c>
      <c r="AE80" s="17" t="str">
        <f t="shared" si="8"/>
        <v/>
      </c>
      <c r="AF80" s="17" t="str">
        <f t="shared" si="8"/>
        <v/>
      </c>
      <c r="AG80" s="17" t="str">
        <f t="shared" si="8"/>
        <v/>
      </c>
      <c r="AH80" s="17" t="str">
        <f t="shared" si="8"/>
        <v/>
      </c>
    </row>
    <row r="81" spans="1:34" s="13" customFormat="1">
      <c r="A81" s="18" t="s">
        <v>3</v>
      </c>
      <c r="B81" s="5">
        <v>0.10199999999999999</v>
      </c>
      <c r="C81" s="13" t="s">
        <v>19</v>
      </c>
      <c r="D81" s="29">
        <f t="shared" ref="D81:AH81" si="9">IF(ISNUMBER(D80),D80*$B79,"")</f>
        <v>8.9999999999999993E-3</v>
      </c>
      <c r="E81" s="29">
        <f t="shared" si="9"/>
        <v>8.9189999999999998E-3</v>
      </c>
      <c r="F81" s="29">
        <f t="shared" si="9"/>
        <v>8.838729E-3</v>
      </c>
      <c r="G81" s="29">
        <f t="shared" si="9"/>
        <v>8.7591804389999979E-3</v>
      </c>
      <c r="H81" s="29">
        <f t="shared" si="9"/>
        <v>8.6803478150489985E-3</v>
      </c>
      <c r="I81" s="29" t="str">
        <f t="shared" si="9"/>
        <v/>
      </c>
      <c r="J81" s="29" t="str">
        <f t="shared" si="9"/>
        <v/>
      </c>
      <c r="K81" s="29" t="str">
        <f t="shared" si="9"/>
        <v/>
      </c>
      <c r="L81" s="29" t="str">
        <f t="shared" si="9"/>
        <v/>
      </c>
      <c r="M81" s="29" t="str">
        <f t="shared" si="9"/>
        <v/>
      </c>
      <c r="N81" s="29" t="str">
        <f t="shared" si="9"/>
        <v/>
      </c>
      <c r="O81" s="29" t="str">
        <f t="shared" si="9"/>
        <v/>
      </c>
      <c r="P81" s="29" t="str">
        <f t="shared" si="9"/>
        <v/>
      </c>
      <c r="Q81" s="29" t="str">
        <f t="shared" si="9"/>
        <v/>
      </c>
      <c r="R81" s="29" t="str">
        <f t="shared" si="9"/>
        <v/>
      </c>
      <c r="S81" s="29" t="str">
        <f t="shared" si="9"/>
        <v/>
      </c>
      <c r="T81" s="29" t="str">
        <f t="shared" si="9"/>
        <v/>
      </c>
      <c r="U81" s="29" t="str">
        <f t="shared" si="9"/>
        <v/>
      </c>
      <c r="V81" s="29" t="str">
        <f t="shared" si="9"/>
        <v/>
      </c>
      <c r="W81" s="29" t="str">
        <f t="shared" si="9"/>
        <v/>
      </c>
      <c r="X81" s="29" t="str">
        <f t="shared" si="9"/>
        <v/>
      </c>
      <c r="Y81" s="29" t="str">
        <f t="shared" si="9"/>
        <v/>
      </c>
      <c r="Z81" s="29" t="str">
        <f t="shared" si="9"/>
        <v/>
      </c>
      <c r="AA81" s="29" t="str">
        <f t="shared" si="9"/>
        <v/>
      </c>
      <c r="AB81" s="29" t="str">
        <f t="shared" si="9"/>
        <v/>
      </c>
      <c r="AC81" s="29" t="str">
        <f t="shared" si="9"/>
        <v/>
      </c>
      <c r="AD81" s="29" t="str">
        <f t="shared" si="9"/>
        <v/>
      </c>
      <c r="AE81" s="29" t="str">
        <f t="shared" si="9"/>
        <v/>
      </c>
      <c r="AF81" s="29" t="str">
        <f t="shared" si="9"/>
        <v/>
      </c>
      <c r="AG81" s="29" t="str">
        <f t="shared" si="9"/>
        <v/>
      </c>
      <c r="AH81" s="29" t="str">
        <f t="shared" si="9"/>
        <v/>
      </c>
    </row>
    <row r="82" spans="1:34" s="13" customFormat="1">
      <c r="A82" s="14" t="s">
        <v>5</v>
      </c>
      <c r="B82" s="4">
        <f>B81*B80</f>
        <v>0.10018044977584439</v>
      </c>
    </row>
    <row r="83" spans="1:34" s="13" customFormat="1">
      <c r="A83" s="14" t="s">
        <v>18</v>
      </c>
      <c r="B83" s="2">
        <v>1.2E-2</v>
      </c>
    </row>
    <row r="84" spans="1:34" s="13" customFormat="1">
      <c r="A84" s="14" t="s">
        <v>10</v>
      </c>
      <c r="B84" s="4">
        <f>B77*B78</f>
        <v>1.8338800482358739E-2</v>
      </c>
    </row>
    <row r="85" spans="1:34" s="13" customFormat="1">
      <c r="A85" s="14" t="s">
        <v>17</v>
      </c>
      <c r="B85" s="7">
        <f>B82*(3%+3%*12%)</f>
        <v>3.3660631124683713E-3</v>
      </c>
    </row>
    <row r="86" spans="1:34" s="13" customFormat="1">
      <c r="A86" s="14" t="s">
        <v>14</v>
      </c>
      <c r="B86" s="4">
        <v>1E-3</v>
      </c>
    </row>
    <row r="87" spans="1:34" s="13" customFormat="1">
      <c r="A87" s="14" t="s">
        <v>15</v>
      </c>
      <c r="B87" s="4">
        <v>1E-4</v>
      </c>
    </row>
    <row r="88" spans="1:34" s="13" customFormat="1">
      <c r="A88" s="14" t="s">
        <v>16</v>
      </c>
      <c r="B88" s="4">
        <v>1E-3</v>
      </c>
    </row>
    <row r="89" spans="1:34" s="13" customFormat="1">
      <c r="A89" s="19" t="s">
        <v>11</v>
      </c>
      <c r="B89" s="8">
        <f>B82-B83-B84-B85-B86-B87-B88-B90</f>
        <v>1.1875586181017285E-2</v>
      </c>
    </row>
    <row r="90" spans="1:34" s="22" customFormat="1" ht="14.25" thickBot="1">
      <c r="A90" s="20" t="s">
        <v>12</v>
      </c>
      <c r="B90" s="21">
        <v>5.2499999999999998E-2</v>
      </c>
    </row>
    <row r="91" spans="1:34" s="11" customFormat="1">
      <c r="A91" s="9" t="s">
        <v>4</v>
      </c>
      <c r="B91" s="10">
        <f>15*30</f>
        <v>450</v>
      </c>
    </row>
    <row r="92" spans="1:34" s="13" customFormat="1">
      <c r="A92" s="12" t="s">
        <v>13</v>
      </c>
      <c r="B92" s="1">
        <f>B74+1</f>
        <v>6</v>
      </c>
    </row>
    <row r="93" spans="1:34" s="13" customFormat="1">
      <c r="A93" s="14" t="s">
        <v>7</v>
      </c>
      <c r="B93" s="6">
        <f>B91/B92</f>
        <v>75</v>
      </c>
    </row>
    <row r="94" spans="1:34" s="13" customFormat="1">
      <c r="A94" s="14" t="s">
        <v>8</v>
      </c>
      <c r="B94" s="2">
        <f>1-MIN(D98:AH98)</f>
        <v>4.4197257254049105E-2</v>
      </c>
    </row>
    <row r="95" spans="1:34" s="13" customFormat="1">
      <c r="A95" s="14" t="s">
        <v>9</v>
      </c>
      <c r="B95" s="2">
        <f>1+B94*B93</f>
        <v>4.3147942940536828</v>
      </c>
    </row>
    <row r="96" spans="1:34" s="13" customFormat="1">
      <c r="A96" s="15" t="s">
        <v>6</v>
      </c>
      <c r="B96" s="3">
        <v>4.3699999999999998E-3</v>
      </c>
    </row>
    <row r="97" spans="1:34" s="13" customFormat="1">
      <c r="A97" s="15" t="s">
        <v>0</v>
      </c>
      <c r="B97" s="3">
        <v>8.9999999999999993E-3</v>
      </c>
      <c r="D97" s="13">
        <v>0</v>
      </c>
      <c r="E97" s="13">
        <v>1</v>
      </c>
      <c r="F97" s="13">
        <v>2</v>
      </c>
      <c r="G97" s="13">
        <v>3</v>
      </c>
      <c r="H97" s="13">
        <v>4</v>
      </c>
      <c r="I97" s="13">
        <v>5</v>
      </c>
      <c r="J97" s="13">
        <v>6</v>
      </c>
      <c r="K97" s="13">
        <v>7</v>
      </c>
      <c r="L97" s="13">
        <v>8</v>
      </c>
      <c r="M97" s="13">
        <v>9</v>
      </c>
      <c r="N97" s="13">
        <v>10</v>
      </c>
      <c r="O97" s="13">
        <v>11</v>
      </c>
      <c r="P97" s="13">
        <v>12</v>
      </c>
      <c r="Q97" s="13">
        <v>13</v>
      </c>
      <c r="R97" s="13">
        <v>14</v>
      </c>
      <c r="S97" s="13">
        <v>15</v>
      </c>
      <c r="T97" s="13">
        <v>16</v>
      </c>
      <c r="U97" s="13">
        <v>17</v>
      </c>
      <c r="V97" s="13">
        <v>18</v>
      </c>
      <c r="W97" s="13">
        <v>19</v>
      </c>
      <c r="X97" s="13">
        <v>20</v>
      </c>
      <c r="Y97" s="13">
        <v>21</v>
      </c>
      <c r="Z97" s="13">
        <v>22</v>
      </c>
      <c r="AA97" s="13">
        <v>23</v>
      </c>
      <c r="AB97" s="13">
        <v>24</v>
      </c>
      <c r="AC97" s="13">
        <v>25</v>
      </c>
      <c r="AD97" s="13">
        <v>26</v>
      </c>
      <c r="AE97" s="13">
        <v>27</v>
      </c>
      <c r="AF97" s="13">
        <v>28</v>
      </c>
      <c r="AG97" s="13">
        <v>29</v>
      </c>
      <c r="AH97" s="13">
        <v>30</v>
      </c>
    </row>
    <row r="98" spans="1:34" s="13" customFormat="1">
      <c r="A98" s="14" t="s">
        <v>2</v>
      </c>
      <c r="B98" s="4">
        <f>AVERAGEIF(D98:AH98,"&gt;0")</f>
        <v>0.97776818405115851</v>
      </c>
      <c r="C98" s="13" t="s">
        <v>1</v>
      </c>
      <c r="D98" s="16">
        <v>1</v>
      </c>
      <c r="E98" s="17">
        <f>IF(E97&lt;$B92,D98*(1-$B97),"")</f>
        <v>0.99099999999999999</v>
      </c>
      <c r="F98" s="17">
        <f t="shared" ref="F98:AH98" si="10">IF(F97&lt;$B92,E98*(1-$B97),"")</f>
        <v>0.98208099999999998</v>
      </c>
      <c r="G98" s="17">
        <f t="shared" si="10"/>
        <v>0.97324227099999994</v>
      </c>
      <c r="H98" s="17">
        <f t="shared" si="10"/>
        <v>0.9644830905609999</v>
      </c>
      <c r="I98" s="17">
        <f t="shared" si="10"/>
        <v>0.9558027427459509</v>
      </c>
      <c r="J98" s="17" t="str">
        <f t="shared" si="10"/>
        <v/>
      </c>
      <c r="K98" s="17" t="str">
        <f t="shared" si="10"/>
        <v/>
      </c>
      <c r="L98" s="17" t="str">
        <f t="shared" si="10"/>
        <v/>
      </c>
      <c r="M98" s="17" t="str">
        <f t="shared" si="10"/>
        <v/>
      </c>
      <c r="N98" s="17" t="str">
        <f t="shared" si="10"/>
        <v/>
      </c>
      <c r="O98" s="17" t="str">
        <f t="shared" si="10"/>
        <v/>
      </c>
      <c r="P98" s="17" t="str">
        <f t="shared" si="10"/>
        <v/>
      </c>
      <c r="Q98" s="17" t="str">
        <f t="shared" si="10"/>
        <v/>
      </c>
      <c r="R98" s="17" t="str">
        <f t="shared" si="10"/>
        <v/>
      </c>
      <c r="S98" s="17" t="str">
        <f t="shared" si="10"/>
        <v/>
      </c>
      <c r="T98" s="17" t="str">
        <f t="shared" si="10"/>
        <v/>
      </c>
      <c r="U98" s="17" t="str">
        <f t="shared" si="10"/>
        <v/>
      </c>
      <c r="V98" s="17" t="str">
        <f t="shared" si="10"/>
        <v/>
      </c>
      <c r="W98" s="17" t="str">
        <f t="shared" si="10"/>
        <v/>
      </c>
      <c r="X98" s="17" t="str">
        <f t="shared" si="10"/>
        <v/>
      </c>
      <c r="Y98" s="17" t="str">
        <f t="shared" si="10"/>
        <v/>
      </c>
      <c r="Z98" s="17" t="str">
        <f t="shared" si="10"/>
        <v/>
      </c>
      <c r="AA98" s="17" t="str">
        <f t="shared" si="10"/>
        <v/>
      </c>
      <c r="AB98" s="17" t="str">
        <f t="shared" si="10"/>
        <v/>
      </c>
      <c r="AC98" s="17" t="str">
        <f t="shared" si="10"/>
        <v/>
      </c>
      <c r="AD98" s="17" t="str">
        <f t="shared" si="10"/>
        <v/>
      </c>
      <c r="AE98" s="17" t="str">
        <f t="shared" si="10"/>
        <v/>
      </c>
      <c r="AF98" s="17" t="str">
        <f t="shared" si="10"/>
        <v/>
      </c>
      <c r="AG98" s="17" t="str">
        <f t="shared" si="10"/>
        <v/>
      </c>
      <c r="AH98" s="17" t="str">
        <f t="shared" si="10"/>
        <v/>
      </c>
    </row>
    <row r="99" spans="1:34" s="13" customFormat="1">
      <c r="A99" s="18" t="s">
        <v>3</v>
      </c>
      <c r="B99" s="5">
        <v>0.10199999999999999</v>
      </c>
      <c r="C99" s="13" t="s">
        <v>19</v>
      </c>
      <c r="D99" s="29">
        <f t="shared" ref="D99:AH99" si="11">IF(ISNUMBER(D98),D98*$B97,"")</f>
        <v>8.9999999999999993E-3</v>
      </c>
      <c r="E99" s="29">
        <f t="shared" si="11"/>
        <v>8.9189999999999998E-3</v>
      </c>
      <c r="F99" s="29">
        <f t="shared" si="11"/>
        <v>8.838729E-3</v>
      </c>
      <c r="G99" s="29">
        <f t="shared" si="11"/>
        <v>8.7591804389999979E-3</v>
      </c>
      <c r="H99" s="29">
        <f t="shared" si="11"/>
        <v>8.6803478150489985E-3</v>
      </c>
      <c r="I99" s="29">
        <f t="shared" si="11"/>
        <v>8.602224684713557E-3</v>
      </c>
      <c r="J99" s="29" t="str">
        <f t="shared" si="11"/>
        <v/>
      </c>
      <c r="K99" s="29" t="str">
        <f t="shared" si="11"/>
        <v/>
      </c>
      <c r="L99" s="29" t="str">
        <f t="shared" si="11"/>
        <v/>
      </c>
      <c r="M99" s="29" t="str">
        <f t="shared" si="11"/>
        <v/>
      </c>
      <c r="N99" s="29" t="str">
        <f t="shared" si="11"/>
        <v/>
      </c>
      <c r="O99" s="29" t="str">
        <f t="shared" si="11"/>
        <v/>
      </c>
      <c r="P99" s="29" t="str">
        <f t="shared" si="11"/>
        <v/>
      </c>
      <c r="Q99" s="29" t="str">
        <f t="shared" si="11"/>
        <v/>
      </c>
      <c r="R99" s="29" t="str">
        <f t="shared" si="11"/>
        <v/>
      </c>
      <c r="S99" s="29" t="str">
        <f t="shared" si="11"/>
        <v/>
      </c>
      <c r="T99" s="29" t="str">
        <f t="shared" si="11"/>
        <v/>
      </c>
      <c r="U99" s="29" t="str">
        <f t="shared" si="11"/>
        <v/>
      </c>
      <c r="V99" s="29" t="str">
        <f t="shared" si="11"/>
        <v/>
      </c>
      <c r="W99" s="29" t="str">
        <f t="shared" si="11"/>
        <v/>
      </c>
      <c r="X99" s="29" t="str">
        <f t="shared" si="11"/>
        <v/>
      </c>
      <c r="Y99" s="29" t="str">
        <f t="shared" si="11"/>
        <v/>
      </c>
      <c r="Z99" s="29" t="str">
        <f t="shared" si="11"/>
        <v/>
      </c>
      <c r="AA99" s="29" t="str">
        <f t="shared" si="11"/>
        <v/>
      </c>
      <c r="AB99" s="29" t="str">
        <f t="shared" si="11"/>
        <v/>
      </c>
      <c r="AC99" s="29" t="str">
        <f t="shared" si="11"/>
        <v/>
      </c>
      <c r="AD99" s="29" t="str">
        <f t="shared" si="11"/>
        <v/>
      </c>
      <c r="AE99" s="29" t="str">
        <f t="shared" si="11"/>
        <v/>
      </c>
      <c r="AF99" s="29" t="str">
        <f t="shared" si="11"/>
        <v/>
      </c>
      <c r="AG99" s="29" t="str">
        <f t="shared" si="11"/>
        <v/>
      </c>
      <c r="AH99" s="29" t="str">
        <f t="shared" si="11"/>
        <v/>
      </c>
    </row>
    <row r="100" spans="1:34" s="13" customFormat="1">
      <c r="A100" s="14" t="s">
        <v>5</v>
      </c>
      <c r="B100" s="4">
        <f>B99*B98</f>
        <v>9.9732354773218165E-2</v>
      </c>
    </row>
    <row r="101" spans="1:34" s="13" customFormat="1">
      <c r="A101" s="14" t="s">
        <v>18</v>
      </c>
      <c r="B101" s="2">
        <v>1.2E-2</v>
      </c>
    </row>
    <row r="102" spans="1:34" s="13" customFormat="1">
      <c r="A102" s="14" t="s">
        <v>10</v>
      </c>
      <c r="B102" s="4">
        <f>B95*B96</f>
        <v>1.8855651065014592E-2</v>
      </c>
    </row>
    <row r="103" spans="1:34" s="13" customFormat="1">
      <c r="A103" s="14" t="s">
        <v>17</v>
      </c>
      <c r="B103" s="7">
        <f>B100*(3%+3%*12%)</f>
        <v>3.3510071203801299E-3</v>
      </c>
    </row>
    <row r="104" spans="1:34" s="13" customFormat="1">
      <c r="A104" s="14" t="s">
        <v>14</v>
      </c>
      <c r="B104" s="4">
        <v>1E-3</v>
      </c>
    </row>
    <row r="105" spans="1:34" s="13" customFormat="1">
      <c r="A105" s="14" t="s">
        <v>15</v>
      </c>
      <c r="B105" s="4">
        <v>1E-4</v>
      </c>
    </row>
    <row r="106" spans="1:34" s="13" customFormat="1">
      <c r="A106" s="14" t="s">
        <v>16</v>
      </c>
      <c r="B106" s="4">
        <v>1E-3</v>
      </c>
    </row>
    <row r="107" spans="1:34" s="13" customFormat="1">
      <c r="A107" s="19" t="s">
        <v>11</v>
      </c>
      <c r="B107" s="8">
        <f>B100-B101-B102-B103-B104-B105-B106-B108</f>
        <v>1.0925696587823448E-2</v>
      </c>
    </row>
    <row r="108" spans="1:34" s="22" customFormat="1" ht="14.25" thickBot="1">
      <c r="A108" s="20" t="s">
        <v>12</v>
      </c>
      <c r="B108" s="21">
        <v>5.2499999999999998E-2</v>
      </c>
    </row>
    <row r="109" spans="1:34" s="11" customFormat="1">
      <c r="A109" s="9" t="s">
        <v>4</v>
      </c>
      <c r="B109" s="10">
        <f>15*30</f>
        <v>450</v>
      </c>
    </row>
    <row r="110" spans="1:34" s="13" customFormat="1">
      <c r="A110" s="12" t="s">
        <v>13</v>
      </c>
      <c r="B110" s="1">
        <f>B92+1</f>
        <v>7</v>
      </c>
    </row>
    <row r="111" spans="1:34" s="13" customFormat="1">
      <c r="A111" s="14" t="s">
        <v>7</v>
      </c>
      <c r="B111" s="6">
        <f>B109/B110</f>
        <v>64.285714285714292</v>
      </c>
    </row>
    <row r="112" spans="1:34" s="13" customFormat="1">
      <c r="A112" s="14" t="s">
        <v>8</v>
      </c>
      <c r="B112" s="2">
        <f>1-MIN(D116:AH116)</f>
        <v>5.2799481938762716E-2</v>
      </c>
    </row>
    <row r="113" spans="1:34" s="13" customFormat="1">
      <c r="A113" s="14" t="s">
        <v>9</v>
      </c>
      <c r="B113" s="2">
        <f>1+B112*B111</f>
        <v>4.3942524103490319</v>
      </c>
    </row>
    <row r="114" spans="1:34" s="13" customFormat="1">
      <c r="A114" s="15" t="s">
        <v>6</v>
      </c>
      <c r="B114" s="3">
        <v>4.3699999999999998E-3</v>
      </c>
    </row>
    <row r="115" spans="1:34" s="13" customFormat="1">
      <c r="A115" s="15" t="s">
        <v>0</v>
      </c>
      <c r="B115" s="3">
        <v>8.9999999999999993E-3</v>
      </c>
      <c r="D115" s="13">
        <v>0</v>
      </c>
      <c r="E115" s="13">
        <v>1</v>
      </c>
      <c r="F115" s="13">
        <v>2</v>
      </c>
      <c r="G115" s="13">
        <v>3</v>
      </c>
      <c r="H115" s="13">
        <v>4</v>
      </c>
      <c r="I115" s="13">
        <v>5</v>
      </c>
      <c r="J115" s="13">
        <v>6</v>
      </c>
      <c r="K115" s="13">
        <v>7</v>
      </c>
      <c r="L115" s="13">
        <v>8</v>
      </c>
      <c r="M115" s="13">
        <v>9</v>
      </c>
      <c r="N115" s="13">
        <v>10</v>
      </c>
      <c r="O115" s="13">
        <v>11</v>
      </c>
      <c r="P115" s="13">
        <v>12</v>
      </c>
      <c r="Q115" s="13">
        <v>13</v>
      </c>
      <c r="R115" s="13">
        <v>14</v>
      </c>
      <c r="S115" s="13">
        <v>15</v>
      </c>
      <c r="T115" s="13">
        <v>16</v>
      </c>
      <c r="U115" s="13">
        <v>17</v>
      </c>
      <c r="V115" s="13">
        <v>18</v>
      </c>
      <c r="W115" s="13">
        <v>19</v>
      </c>
      <c r="X115" s="13">
        <v>20</v>
      </c>
      <c r="Y115" s="13">
        <v>21</v>
      </c>
      <c r="Z115" s="13">
        <v>22</v>
      </c>
      <c r="AA115" s="13">
        <v>23</v>
      </c>
      <c r="AB115" s="13">
        <v>24</v>
      </c>
      <c r="AC115" s="13">
        <v>25</v>
      </c>
      <c r="AD115" s="13">
        <v>26</v>
      </c>
      <c r="AE115" s="13">
        <v>27</v>
      </c>
      <c r="AF115" s="13">
        <v>28</v>
      </c>
      <c r="AG115" s="13">
        <v>29</v>
      </c>
      <c r="AH115" s="13">
        <v>30</v>
      </c>
    </row>
    <row r="116" spans="1:34" s="13" customFormat="1">
      <c r="A116" s="14" t="s">
        <v>2</v>
      </c>
      <c r="B116" s="4">
        <f>AVERAGEIF(D116:AH116,"&gt;0")</f>
        <v>0.97340137462402687</v>
      </c>
      <c r="C116" s="13" t="s">
        <v>1</v>
      </c>
      <c r="D116" s="16">
        <v>1</v>
      </c>
      <c r="E116" s="17">
        <f>IF(E115&lt;$B110,D116*(1-$B115),"")</f>
        <v>0.99099999999999999</v>
      </c>
      <c r="F116" s="17">
        <f t="shared" ref="F116:AH116" si="12">IF(F115&lt;$B110,E116*(1-$B115),"")</f>
        <v>0.98208099999999998</v>
      </c>
      <c r="G116" s="17">
        <f t="shared" si="12"/>
        <v>0.97324227099999994</v>
      </c>
      <c r="H116" s="17">
        <f t="shared" si="12"/>
        <v>0.9644830905609999</v>
      </c>
      <c r="I116" s="17">
        <f t="shared" si="12"/>
        <v>0.9558027427459509</v>
      </c>
      <c r="J116" s="17">
        <f t="shared" si="12"/>
        <v>0.94720051806123728</v>
      </c>
      <c r="K116" s="17" t="str">
        <f t="shared" si="12"/>
        <v/>
      </c>
      <c r="L116" s="17" t="str">
        <f t="shared" si="12"/>
        <v/>
      </c>
      <c r="M116" s="17" t="str">
        <f t="shared" si="12"/>
        <v/>
      </c>
      <c r="N116" s="17" t="str">
        <f t="shared" si="12"/>
        <v/>
      </c>
      <c r="O116" s="17" t="str">
        <f t="shared" si="12"/>
        <v/>
      </c>
      <c r="P116" s="17" t="str">
        <f t="shared" si="12"/>
        <v/>
      </c>
      <c r="Q116" s="17" t="str">
        <f t="shared" si="12"/>
        <v/>
      </c>
      <c r="R116" s="17" t="str">
        <f t="shared" si="12"/>
        <v/>
      </c>
      <c r="S116" s="17" t="str">
        <f t="shared" si="12"/>
        <v/>
      </c>
      <c r="T116" s="17" t="str">
        <f t="shared" si="12"/>
        <v/>
      </c>
      <c r="U116" s="17" t="str">
        <f t="shared" si="12"/>
        <v/>
      </c>
      <c r="V116" s="17" t="str">
        <f t="shared" si="12"/>
        <v/>
      </c>
      <c r="W116" s="17" t="str">
        <f t="shared" si="12"/>
        <v/>
      </c>
      <c r="X116" s="17" t="str">
        <f t="shared" si="12"/>
        <v/>
      </c>
      <c r="Y116" s="17" t="str">
        <f t="shared" si="12"/>
        <v/>
      </c>
      <c r="Z116" s="17" t="str">
        <f t="shared" si="12"/>
        <v/>
      </c>
      <c r="AA116" s="17" t="str">
        <f t="shared" si="12"/>
        <v/>
      </c>
      <c r="AB116" s="17" t="str">
        <f t="shared" si="12"/>
        <v/>
      </c>
      <c r="AC116" s="17" t="str">
        <f t="shared" si="12"/>
        <v/>
      </c>
      <c r="AD116" s="17" t="str">
        <f t="shared" si="12"/>
        <v/>
      </c>
      <c r="AE116" s="17" t="str">
        <f t="shared" si="12"/>
        <v/>
      </c>
      <c r="AF116" s="17" t="str">
        <f t="shared" si="12"/>
        <v/>
      </c>
      <c r="AG116" s="17" t="str">
        <f t="shared" si="12"/>
        <v/>
      </c>
      <c r="AH116" s="17" t="str">
        <f t="shared" si="12"/>
        <v/>
      </c>
    </row>
    <row r="117" spans="1:34" s="13" customFormat="1">
      <c r="A117" s="18" t="s">
        <v>3</v>
      </c>
      <c r="B117" s="5">
        <v>0.10199999999999999</v>
      </c>
      <c r="C117" s="13" t="s">
        <v>19</v>
      </c>
      <c r="D117" s="29">
        <f t="shared" ref="D117:AH117" si="13">IF(ISNUMBER(D116),D116*$B115,"")</f>
        <v>8.9999999999999993E-3</v>
      </c>
      <c r="E117" s="29">
        <f t="shared" si="13"/>
        <v>8.9189999999999998E-3</v>
      </c>
      <c r="F117" s="29">
        <f t="shared" si="13"/>
        <v>8.838729E-3</v>
      </c>
      <c r="G117" s="29">
        <f t="shared" si="13"/>
        <v>8.7591804389999979E-3</v>
      </c>
      <c r="H117" s="29">
        <f t="shared" si="13"/>
        <v>8.6803478150489985E-3</v>
      </c>
      <c r="I117" s="29">
        <f t="shared" si="13"/>
        <v>8.602224684713557E-3</v>
      </c>
      <c r="J117" s="29">
        <f t="shared" si="13"/>
        <v>8.5248046625511342E-3</v>
      </c>
      <c r="K117" s="29" t="str">
        <f t="shared" si="13"/>
        <v/>
      </c>
      <c r="L117" s="29" t="str">
        <f t="shared" si="13"/>
        <v/>
      </c>
      <c r="M117" s="29" t="str">
        <f t="shared" si="13"/>
        <v/>
      </c>
      <c r="N117" s="29" t="str">
        <f t="shared" si="13"/>
        <v/>
      </c>
      <c r="O117" s="29" t="str">
        <f t="shared" si="13"/>
        <v/>
      </c>
      <c r="P117" s="29" t="str">
        <f t="shared" si="13"/>
        <v/>
      </c>
      <c r="Q117" s="29" t="str">
        <f t="shared" si="13"/>
        <v/>
      </c>
      <c r="R117" s="29" t="str">
        <f t="shared" si="13"/>
        <v/>
      </c>
      <c r="S117" s="29" t="str">
        <f t="shared" si="13"/>
        <v/>
      </c>
      <c r="T117" s="29" t="str">
        <f t="shared" si="13"/>
        <v/>
      </c>
      <c r="U117" s="29" t="str">
        <f t="shared" si="13"/>
        <v/>
      </c>
      <c r="V117" s="29" t="str">
        <f t="shared" si="13"/>
        <v/>
      </c>
      <c r="W117" s="29" t="str">
        <f t="shared" si="13"/>
        <v/>
      </c>
      <c r="X117" s="29" t="str">
        <f t="shared" si="13"/>
        <v/>
      </c>
      <c r="Y117" s="29" t="str">
        <f t="shared" si="13"/>
        <v/>
      </c>
      <c r="Z117" s="29" t="str">
        <f t="shared" si="13"/>
        <v/>
      </c>
      <c r="AA117" s="29" t="str">
        <f t="shared" si="13"/>
        <v/>
      </c>
      <c r="AB117" s="29" t="str">
        <f t="shared" si="13"/>
        <v/>
      </c>
      <c r="AC117" s="29" t="str">
        <f t="shared" si="13"/>
        <v/>
      </c>
      <c r="AD117" s="29" t="str">
        <f t="shared" si="13"/>
        <v/>
      </c>
      <c r="AE117" s="29" t="str">
        <f t="shared" si="13"/>
        <v/>
      </c>
      <c r="AF117" s="29" t="str">
        <f t="shared" si="13"/>
        <v/>
      </c>
      <c r="AG117" s="29" t="str">
        <f t="shared" si="13"/>
        <v/>
      </c>
      <c r="AH117" s="29" t="str">
        <f t="shared" si="13"/>
        <v/>
      </c>
    </row>
    <row r="118" spans="1:34" s="13" customFormat="1">
      <c r="A118" s="14" t="s">
        <v>5</v>
      </c>
      <c r="B118" s="4">
        <f>B117*B116</f>
        <v>9.9286940211650729E-2</v>
      </c>
    </row>
    <row r="119" spans="1:34" s="13" customFormat="1">
      <c r="A119" s="14" t="s">
        <v>18</v>
      </c>
      <c r="B119" s="2">
        <v>1.2E-2</v>
      </c>
    </row>
    <row r="120" spans="1:34" s="13" customFormat="1">
      <c r="A120" s="14" t="s">
        <v>10</v>
      </c>
      <c r="B120" s="4">
        <f>B113*B114</f>
        <v>1.9202883033225267E-2</v>
      </c>
    </row>
    <row r="121" spans="1:34" s="13" customFormat="1">
      <c r="A121" s="14" t="s">
        <v>17</v>
      </c>
      <c r="B121" s="7">
        <f>B118*(3%+3%*12%)</f>
        <v>3.3360411911114644E-3</v>
      </c>
    </row>
    <row r="122" spans="1:34" s="13" customFormat="1">
      <c r="A122" s="14" t="s">
        <v>14</v>
      </c>
      <c r="B122" s="4">
        <v>1E-3</v>
      </c>
    </row>
    <row r="123" spans="1:34" s="13" customFormat="1">
      <c r="A123" s="14" t="s">
        <v>15</v>
      </c>
      <c r="B123" s="4">
        <v>1E-4</v>
      </c>
    </row>
    <row r="124" spans="1:34" s="13" customFormat="1">
      <c r="A124" s="14" t="s">
        <v>16</v>
      </c>
      <c r="B124" s="4">
        <v>1E-3</v>
      </c>
    </row>
    <row r="125" spans="1:34" s="13" customFormat="1">
      <c r="A125" s="19" t="s">
        <v>11</v>
      </c>
      <c r="B125" s="8">
        <f>B118-B119-B120-B121-B122-B123-B124-B126</f>
        <v>1.0148015987314012E-2</v>
      </c>
    </row>
    <row r="126" spans="1:34" s="22" customFormat="1" ht="14.25" thickBot="1">
      <c r="A126" s="20" t="s">
        <v>12</v>
      </c>
      <c r="B126" s="21">
        <v>5.2499999999999998E-2</v>
      </c>
    </row>
    <row r="127" spans="1:34" s="11" customFormat="1">
      <c r="A127" s="9" t="s">
        <v>4</v>
      </c>
      <c r="B127" s="10">
        <f>15*30</f>
        <v>450</v>
      </c>
    </row>
    <row r="128" spans="1:34" s="13" customFormat="1">
      <c r="A128" s="12" t="s">
        <v>13</v>
      </c>
      <c r="B128" s="1">
        <f>B110+1</f>
        <v>8</v>
      </c>
    </row>
    <row r="129" spans="1:34" s="13" customFormat="1">
      <c r="A129" s="14" t="s">
        <v>7</v>
      </c>
      <c r="B129" s="6">
        <f>B127/B128</f>
        <v>56.25</v>
      </c>
    </row>
    <row r="130" spans="1:34" s="13" customFormat="1">
      <c r="A130" s="14" t="s">
        <v>8</v>
      </c>
      <c r="B130" s="2">
        <f>1-MIN(D134:AH134)</f>
        <v>6.1324286601313838E-2</v>
      </c>
    </row>
    <row r="131" spans="1:34" s="13" customFormat="1">
      <c r="A131" s="14" t="s">
        <v>9</v>
      </c>
      <c r="B131" s="2">
        <f>1+B130*B129</f>
        <v>4.4494911213239039</v>
      </c>
    </row>
    <row r="132" spans="1:34" s="13" customFormat="1">
      <c r="A132" s="15" t="s">
        <v>6</v>
      </c>
      <c r="B132" s="3">
        <v>4.3699999999999998E-3</v>
      </c>
    </row>
    <row r="133" spans="1:34" s="13" customFormat="1">
      <c r="A133" s="15" t="s">
        <v>0</v>
      </c>
      <c r="B133" s="3">
        <v>8.9999999999999993E-3</v>
      </c>
      <c r="D133" s="13">
        <v>0</v>
      </c>
      <c r="E133" s="13">
        <v>1</v>
      </c>
      <c r="F133" s="13">
        <v>2</v>
      </c>
      <c r="G133" s="13">
        <v>3</v>
      </c>
      <c r="H133" s="13">
        <v>4</v>
      </c>
      <c r="I133" s="13">
        <v>5</v>
      </c>
      <c r="J133" s="13">
        <v>6</v>
      </c>
      <c r="K133" s="13">
        <v>7</v>
      </c>
      <c r="L133" s="13">
        <v>8</v>
      </c>
      <c r="M133" s="13">
        <v>9</v>
      </c>
      <c r="N133" s="13">
        <v>10</v>
      </c>
      <c r="O133" s="13">
        <v>11</v>
      </c>
      <c r="P133" s="13">
        <v>12</v>
      </c>
      <c r="Q133" s="13">
        <v>13</v>
      </c>
      <c r="R133" s="13">
        <v>14</v>
      </c>
      <c r="S133" s="13">
        <v>15</v>
      </c>
      <c r="T133" s="13">
        <v>16</v>
      </c>
      <c r="U133" s="13">
        <v>17</v>
      </c>
      <c r="V133" s="13">
        <v>18</v>
      </c>
      <c r="W133" s="13">
        <v>19</v>
      </c>
      <c r="X133" s="13">
        <v>20</v>
      </c>
      <c r="Y133" s="13">
        <v>21</v>
      </c>
      <c r="Z133" s="13">
        <v>22</v>
      </c>
      <c r="AA133" s="13">
        <v>23</v>
      </c>
      <c r="AB133" s="13">
        <v>24</v>
      </c>
      <c r="AC133" s="13">
        <v>25</v>
      </c>
      <c r="AD133" s="13">
        <v>26</v>
      </c>
      <c r="AE133" s="13">
        <v>27</v>
      </c>
      <c r="AF133" s="13">
        <v>28</v>
      </c>
      <c r="AG133" s="13">
        <v>29</v>
      </c>
      <c r="AH133" s="13">
        <v>30</v>
      </c>
    </row>
    <row r="134" spans="1:34" s="13" customFormat="1">
      <c r="A134" s="14" t="s">
        <v>2</v>
      </c>
      <c r="B134" s="4">
        <f>AVERAGEIF(D134:AH134,"&gt;0")</f>
        <v>0.96906066697085924</v>
      </c>
      <c r="C134" s="13" t="s">
        <v>1</v>
      </c>
      <c r="D134" s="16">
        <v>1</v>
      </c>
      <c r="E134" s="17">
        <f>IF(E133&lt;$B128,D134*(1-$B133),"")</f>
        <v>0.99099999999999999</v>
      </c>
      <c r="F134" s="17">
        <f t="shared" ref="F134:AH134" si="14">IF(F133&lt;$B128,E134*(1-$B133),"")</f>
        <v>0.98208099999999998</v>
      </c>
      <c r="G134" s="17">
        <f t="shared" si="14"/>
        <v>0.97324227099999994</v>
      </c>
      <c r="H134" s="17">
        <f t="shared" si="14"/>
        <v>0.9644830905609999</v>
      </c>
      <c r="I134" s="17">
        <f t="shared" si="14"/>
        <v>0.9558027427459509</v>
      </c>
      <c r="J134" s="17">
        <f t="shared" si="14"/>
        <v>0.94720051806123728</v>
      </c>
      <c r="K134" s="17">
        <f t="shared" si="14"/>
        <v>0.93867571339868616</v>
      </c>
      <c r="L134" s="17" t="str">
        <f t="shared" si="14"/>
        <v/>
      </c>
      <c r="M134" s="17" t="str">
        <f t="shared" si="14"/>
        <v/>
      </c>
      <c r="N134" s="17" t="str">
        <f t="shared" si="14"/>
        <v/>
      </c>
      <c r="O134" s="17" t="str">
        <f t="shared" si="14"/>
        <v/>
      </c>
      <c r="P134" s="17" t="str">
        <f t="shared" si="14"/>
        <v/>
      </c>
      <c r="Q134" s="17" t="str">
        <f t="shared" si="14"/>
        <v/>
      </c>
      <c r="R134" s="17" t="str">
        <f t="shared" si="14"/>
        <v/>
      </c>
      <c r="S134" s="17" t="str">
        <f t="shared" si="14"/>
        <v/>
      </c>
      <c r="T134" s="17" t="str">
        <f t="shared" si="14"/>
        <v/>
      </c>
      <c r="U134" s="17" t="str">
        <f t="shared" si="14"/>
        <v/>
      </c>
      <c r="V134" s="17" t="str">
        <f t="shared" si="14"/>
        <v/>
      </c>
      <c r="W134" s="17" t="str">
        <f t="shared" si="14"/>
        <v/>
      </c>
      <c r="X134" s="17" t="str">
        <f t="shared" si="14"/>
        <v/>
      </c>
      <c r="Y134" s="17" t="str">
        <f t="shared" si="14"/>
        <v/>
      </c>
      <c r="Z134" s="17" t="str">
        <f t="shared" si="14"/>
        <v/>
      </c>
      <c r="AA134" s="17" t="str">
        <f t="shared" si="14"/>
        <v/>
      </c>
      <c r="AB134" s="17" t="str">
        <f t="shared" si="14"/>
        <v/>
      </c>
      <c r="AC134" s="17" t="str">
        <f t="shared" si="14"/>
        <v/>
      </c>
      <c r="AD134" s="17" t="str">
        <f t="shared" si="14"/>
        <v/>
      </c>
      <c r="AE134" s="17" t="str">
        <f t="shared" si="14"/>
        <v/>
      </c>
      <c r="AF134" s="17" t="str">
        <f t="shared" si="14"/>
        <v/>
      </c>
      <c r="AG134" s="17" t="str">
        <f t="shared" si="14"/>
        <v/>
      </c>
      <c r="AH134" s="17" t="str">
        <f t="shared" si="14"/>
        <v/>
      </c>
    </row>
    <row r="135" spans="1:34" s="13" customFormat="1">
      <c r="A135" s="18" t="s">
        <v>3</v>
      </c>
      <c r="B135" s="5">
        <v>0.10199999999999999</v>
      </c>
      <c r="C135" s="13" t="s">
        <v>19</v>
      </c>
      <c r="D135" s="29">
        <f t="shared" ref="D135:AH135" si="15">IF(ISNUMBER(D134),D134*$B133,"")</f>
        <v>8.9999999999999993E-3</v>
      </c>
      <c r="E135" s="29">
        <f t="shared" si="15"/>
        <v>8.9189999999999998E-3</v>
      </c>
      <c r="F135" s="29">
        <f t="shared" si="15"/>
        <v>8.838729E-3</v>
      </c>
      <c r="G135" s="29">
        <f t="shared" si="15"/>
        <v>8.7591804389999979E-3</v>
      </c>
      <c r="H135" s="29">
        <f t="shared" si="15"/>
        <v>8.6803478150489985E-3</v>
      </c>
      <c r="I135" s="29">
        <f t="shared" si="15"/>
        <v>8.602224684713557E-3</v>
      </c>
      <c r="J135" s="29">
        <f t="shared" si="15"/>
        <v>8.5248046625511342E-3</v>
      </c>
      <c r="K135" s="29">
        <f t="shared" si="15"/>
        <v>8.448081420588175E-3</v>
      </c>
      <c r="L135" s="29" t="str">
        <f t="shared" si="15"/>
        <v/>
      </c>
      <c r="M135" s="29" t="str">
        <f t="shared" si="15"/>
        <v/>
      </c>
      <c r="N135" s="29" t="str">
        <f t="shared" si="15"/>
        <v/>
      </c>
      <c r="O135" s="29" t="str">
        <f t="shared" si="15"/>
        <v/>
      </c>
      <c r="P135" s="29" t="str">
        <f t="shared" si="15"/>
        <v/>
      </c>
      <c r="Q135" s="29" t="str">
        <f t="shared" si="15"/>
        <v/>
      </c>
      <c r="R135" s="29" t="str">
        <f t="shared" si="15"/>
        <v/>
      </c>
      <c r="S135" s="29" t="str">
        <f t="shared" si="15"/>
        <v/>
      </c>
      <c r="T135" s="29" t="str">
        <f t="shared" si="15"/>
        <v/>
      </c>
      <c r="U135" s="29" t="str">
        <f t="shared" si="15"/>
        <v/>
      </c>
      <c r="V135" s="29" t="str">
        <f t="shared" si="15"/>
        <v/>
      </c>
      <c r="W135" s="29" t="str">
        <f t="shared" si="15"/>
        <v/>
      </c>
      <c r="X135" s="29" t="str">
        <f t="shared" si="15"/>
        <v/>
      </c>
      <c r="Y135" s="29" t="str">
        <f t="shared" si="15"/>
        <v/>
      </c>
      <c r="Z135" s="29" t="str">
        <f t="shared" si="15"/>
        <v/>
      </c>
      <c r="AA135" s="29" t="str">
        <f t="shared" si="15"/>
        <v/>
      </c>
      <c r="AB135" s="29" t="str">
        <f t="shared" si="15"/>
        <v/>
      </c>
      <c r="AC135" s="29" t="str">
        <f t="shared" si="15"/>
        <v/>
      </c>
      <c r="AD135" s="29" t="str">
        <f t="shared" si="15"/>
        <v/>
      </c>
      <c r="AE135" s="29" t="str">
        <f t="shared" si="15"/>
        <v/>
      </c>
      <c r="AF135" s="29" t="str">
        <f t="shared" si="15"/>
        <v/>
      </c>
      <c r="AG135" s="29" t="str">
        <f t="shared" si="15"/>
        <v/>
      </c>
      <c r="AH135" s="29" t="str">
        <f t="shared" si="15"/>
        <v/>
      </c>
    </row>
    <row r="136" spans="1:34" s="13" customFormat="1">
      <c r="A136" s="14" t="s">
        <v>5</v>
      </c>
      <c r="B136" s="4">
        <f>B135*B134</f>
        <v>9.8844188031027638E-2</v>
      </c>
    </row>
    <row r="137" spans="1:34" s="13" customFormat="1">
      <c r="A137" s="14" t="s">
        <v>18</v>
      </c>
      <c r="B137" s="2">
        <v>1.2E-2</v>
      </c>
    </row>
    <row r="138" spans="1:34" s="13" customFormat="1">
      <c r="A138" s="14" t="s">
        <v>10</v>
      </c>
      <c r="B138" s="4">
        <f>B131*B132</f>
        <v>1.9444276200185458E-2</v>
      </c>
    </row>
    <row r="139" spans="1:34" s="13" customFormat="1">
      <c r="A139" s="14" t="s">
        <v>17</v>
      </c>
      <c r="B139" s="7">
        <f>B136*(3%+3%*12%)</f>
        <v>3.3211647178425286E-3</v>
      </c>
    </row>
    <row r="140" spans="1:34" s="13" customFormat="1">
      <c r="A140" s="14" t="s">
        <v>14</v>
      </c>
      <c r="B140" s="4">
        <v>1E-3</v>
      </c>
    </row>
    <row r="141" spans="1:34" s="13" customFormat="1">
      <c r="A141" s="14" t="s">
        <v>15</v>
      </c>
      <c r="B141" s="4">
        <v>1E-4</v>
      </c>
    </row>
    <row r="142" spans="1:34" s="13" customFormat="1">
      <c r="A142" s="14" t="s">
        <v>16</v>
      </c>
      <c r="B142" s="4">
        <v>1E-3</v>
      </c>
    </row>
    <row r="143" spans="1:34" s="13" customFormat="1">
      <c r="A143" s="19" t="s">
        <v>11</v>
      </c>
      <c r="B143" s="8">
        <f>B136-B137-B138-B139-B140-B141-B142-B144</f>
        <v>9.4787471129996539E-3</v>
      </c>
    </row>
    <row r="144" spans="1:34" s="22" customFormat="1" ht="14.25" thickBot="1">
      <c r="A144" s="20" t="s">
        <v>12</v>
      </c>
      <c r="B144" s="21">
        <v>5.2499999999999998E-2</v>
      </c>
    </row>
    <row r="145" spans="1:34" s="11" customFormat="1">
      <c r="A145" s="9" t="s">
        <v>4</v>
      </c>
      <c r="B145" s="10">
        <f>15*30</f>
        <v>450</v>
      </c>
    </row>
    <row r="146" spans="1:34" s="13" customFormat="1">
      <c r="A146" s="12" t="s">
        <v>13</v>
      </c>
      <c r="B146" s="1">
        <f>B128+1</f>
        <v>9</v>
      </c>
    </row>
    <row r="147" spans="1:34" s="13" customFormat="1">
      <c r="A147" s="14" t="s">
        <v>7</v>
      </c>
      <c r="B147" s="6">
        <f>B145/B146</f>
        <v>50</v>
      </c>
    </row>
    <row r="148" spans="1:34" s="13" customFormat="1">
      <c r="A148" s="14" t="s">
        <v>8</v>
      </c>
      <c r="B148" s="2">
        <f>1-MIN(D152:AH152)</f>
        <v>6.9772368021902009E-2</v>
      </c>
    </row>
    <row r="149" spans="1:34" s="13" customFormat="1">
      <c r="A149" s="14" t="s">
        <v>9</v>
      </c>
      <c r="B149" s="2">
        <f>1+B148*B147</f>
        <v>4.4886184010951009</v>
      </c>
    </row>
    <row r="150" spans="1:34" s="13" customFormat="1">
      <c r="A150" s="15" t="s">
        <v>6</v>
      </c>
      <c r="B150" s="3">
        <v>4.3699999999999998E-3</v>
      </c>
    </row>
    <row r="151" spans="1:34" s="13" customFormat="1">
      <c r="A151" s="15" t="s">
        <v>0</v>
      </c>
      <c r="B151" s="3">
        <v>8.9999999999999993E-3</v>
      </c>
      <c r="D151" s="13">
        <v>0</v>
      </c>
      <c r="E151" s="13">
        <v>1</v>
      </c>
      <c r="F151" s="13">
        <v>2</v>
      </c>
      <c r="G151" s="13">
        <v>3</v>
      </c>
      <c r="H151" s="13">
        <v>4</v>
      </c>
      <c r="I151" s="13">
        <v>5</v>
      </c>
      <c r="J151" s="13">
        <v>6</v>
      </c>
      <c r="K151" s="13">
        <v>7</v>
      </c>
      <c r="L151" s="13">
        <v>8</v>
      </c>
      <c r="M151" s="13">
        <v>9</v>
      </c>
      <c r="N151" s="13">
        <v>10</v>
      </c>
      <c r="O151" s="13">
        <v>11</v>
      </c>
      <c r="P151" s="13">
        <v>12</v>
      </c>
      <c r="Q151" s="13">
        <v>13</v>
      </c>
      <c r="R151" s="13">
        <v>14</v>
      </c>
      <c r="S151" s="13">
        <v>15</v>
      </c>
      <c r="T151" s="13">
        <v>16</v>
      </c>
      <c r="U151" s="13">
        <v>17</v>
      </c>
      <c r="V151" s="13">
        <v>18</v>
      </c>
      <c r="W151" s="13">
        <v>19</v>
      </c>
      <c r="X151" s="13">
        <v>20</v>
      </c>
      <c r="Y151" s="13">
        <v>21</v>
      </c>
      <c r="Z151" s="13">
        <v>22</v>
      </c>
      <c r="AA151" s="13">
        <v>23</v>
      </c>
      <c r="AB151" s="13">
        <v>24</v>
      </c>
      <c r="AC151" s="13">
        <v>25</v>
      </c>
      <c r="AD151" s="13">
        <v>26</v>
      </c>
      <c r="AE151" s="13">
        <v>27</v>
      </c>
      <c r="AF151" s="13">
        <v>28</v>
      </c>
      <c r="AG151" s="13">
        <v>29</v>
      </c>
      <c r="AH151" s="13">
        <v>30</v>
      </c>
    </row>
    <row r="152" spans="1:34" s="13" customFormat="1">
      <c r="A152" s="14" t="s">
        <v>2</v>
      </c>
      <c r="B152" s="4">
        <f>AVERAGEIF(D152:AH152,"&gt;0")</f>
        <v>0.96474588530499694</v>
      </c>
      <c r="C152" s="13" t="s">
        <v>1</v>
      </c>
      <c r="D152" s="16">
        <v>1</v>
      </c>
      <c r="E152" s="17">
        <f>IF(E151&lt;$B146,D152*(1-$B151),"")</f>
        <v>0.99099999999999999</v>
      </c>
      <c r="F152" s="17">
        <f t="shared" ref="F152:AH152" si="16">IF(F151&lt;$B146,E152*(1-$B151),"")</f>
        <v>0.98208099999999998</v>
      </c>
      <c r="G152" s="17">
        <f t="shared" si="16"/>
        <v>0.97324227099999994</v>
      </c>
      <c r="H152" s="17">
        <f t="shared" si="16"/>
        <v>0.9644830905609999</v>
      </c>
      <c r="I152" s="17">
        <f t="shared" si="16"/>
        <v>0.9558027427459509</v>
      </c>
      <c r="J152" s="17">
        <f t="shared" si="16"/>
        <v>0.94720051806123728</v>
      </c>
      <c r="K152" s="17">
        <f t="shared" si="16"/>
        <v>0.93867571339868616</v>
      </c>
      <c r="L152" s="17">
        <f t="shared" si="16"/>
        <v>0.93022763197809799</v>
      </c>
      <c r="M152" s="17" t="str">
        <f t="shared" si="16"/>
        <v/>
      </c>
      <c r="N152" s="17" t="str">
        <f t="shared" si="16"/>
        <v/>
      </c>
      <c r="O152" s="17" t="str">
        <f t="shared" si="16"/>
        <v/>
      </c>
      <c r="P152" s="17" t="str">
        <f t="shared" si="16"/>
        <v/>
      </c>
      <c r="Q152" s="17" t="str">
        <f t="shared" si="16"/>
        <v/>
      </c>
      <c r="R152" s="17" t="str">
        <f t="shared" si="16"/>
        <v/>
      </c>
      <c r="S152" s="17" t="str">
        <f t="shared" si="16"/>
        <v/>
      </c>
      <c r="T152" s="17" t="str">
        <f t="shared" si="16"/>
        <v/>
      </c>
      <c r="U152" s="17" t="str">
        <f t="shared" si="16"/>
        <v/>
      </c>
      <c r="V152" s="17" t="str">
        <f t="shared" si="16"/>
        <v/>
      </c>
      <c r="W152" s="17" t="str">
        <f t="shared" si="16"/>
        <v/>
      </c>
      <c r="X152" s="17" t="str">
        <f t="shared" si="16"/>
        <v/>
      </c>
      <c r="Y152" s="17" t="str">
        <f t="shared" si="16"/>
        <v/>
      </c>
      <c r="Z152" s="17" t="str">
        <f t="shared" si="16"/>
        <v/>
      </c>
      <c r="AA152" s="17" t="str">
        <f t="shared" si="16"/>
        <v/>
      </c>
      <c r="AB152" s="17" t="str">
        <f t="shared" si="16"/>
        <v/>
      </c>
      <c r="AC152" s="17" t="str">
        <f t="shared" si="16"/>
        <v/>
      </c>
      <c r="AD152" s="17" t="str">
        <f t="shared" si="16"/>
        <v/>
      </c>
      <c r="AE152" s="17" t="str">
        <f t="shared" si="16"/>
        <v/>
      </c>
      <c r="AF152" s="17" t="str">
        <f t="shared" si="16"/>
        <v/>
      </c>
      <c r="AG152" s="17" t="str">
        <f t="shared" si="16"/>
        <v/>
      </c>
      <c r="AH152" s="17" t="str">
        <f t="shared" si="16"/>
        <v/>
      </c>
    </row>
    <row r="153" spans="1:34" s="13" customFormat="1">
      <c r="A153" s="18" t="s">
        <v>3</v>
      </c>
      <c r="B153" s="5">
        <v>0.10199999999999999</v>
      </c>
      <c r="C153" s="13" t="s">
        <v>19</v>
      </c>
      <c r="D153" s="29">
        <f t="shared" ref="D153:AH153" si="17">IF(ISNUMBER(D152),D152*$B151,"")</f>
        <v>8.9999999999999993E-3</v>
      </c>
      <c r="E153" s="29">
        <f t="shared" si="17"/>
        <v>8.9189999999999998E-3</v>
      </c>
      <c r="F153" s="29">
        <f t="shared" si="17"/>
        <v>8.838729E-3</v>
      </c>
      <c r="G153" s="29">
        <f t="shared" si="17"/>
        <v>8.7591804389999979E-3</v>
      </c>
      <c r="H153" s="29">
        <f t="shared" si="17"/>
        <v>8.6803478150489985E-3</v>
      </c>
      <c r="I153" s="29">
        <f t="shared" si="17"/>
        <v>8.602224684713557E-3</v>
      </c>
      <c r="J153" s="29">
        <f t="shared" si="17"/>
        <v>8.5248046625511342E-3</v>
      </c>
      <c r="K153" s="29">
        <f t="shared" si="17"/>
        <v>8.448081420588175E-3</v>
      </c>
      <c r="L153" s="29">
        <f t="shared" si="17"/>
        <v>8.3720486878028806E-3</v>
      </c>
      <c r="M153" s="29" t="str">
        <f t="shared" si="17"/>
        <v/>
      </c>
      <c r="N153" s="29" t="str">
        <f t="shared" si="17"/>
        <v/>
      </c>
      <c r="O153" s="29" t="str">
        <f t="shared" si="17"/>
        <v/>
      </c>
      <c r="P153" s="29" t="str">
        <f t="shared" si="17"/>
        <v/>
      </c>
      <c r="Q153" s="29" t="str">
        <f t="shared" si="17"/>
        <v/>
      </c>
      <c r="R153" s="29" t="str">
        <f t="shared" si="17"/>
        <v/>
      </c>
      <c r="S153" s="29" t="str">
        <f t="shared" si="17"/>
        <v/>
      </c>
      <c r="T153" s="29" t="str">
        <f t="shared" si="17"/>
        <v/>
      </c>
      <c r="U153" s="29" t="str">
        <f t="shared" si="17"/>
        <v/>
      </c>
      <c r="V153" s="29" t="str">
        <f t="shared" si="17"/>
        <v/>
      </c>
      <c r="W153" s="29" t="str">
        <f t="shared" si="17"/>
        <v/>
      </c>
      <c r="X153" s="29" t="str">
        <f t="shared" si="17"/>
        <v/>
      </c>
      <c r="Y153" s="29" t="str">
        <f t="shared" si="17"/>
        <v/>
      </c>
      <c r="Z153" s="29" t="str">
        <f t="shared" si="17"/>
        <v/>
      </c>
      <c r="AA153" s="29" t="str">
        <f t="shared" si="17"/>
        <v/>
      </c>
      <c r="AB153" s="29" t="str">
        <f t="shared" si="17"/>
        <v/>
      </c>
      <c r="AC153" s="29" t="str">
        <f t="shared" si="17"/>
        <v/>
      </c>
      <c r="AD153" s="29" t="str">
        <f t="shared" si="17"/>
        <v/>
      </c>
      <c r="AE153" s="29" t="str">
        <f t="shared" si="17"/>
        <v/>
      </c>
      <c r="AF153" s="29" t="str">
        <f t="shared" si="17"/>
        <v/>
      </c>
      <c r="AG153" s="29" t="str">
        <f t="shared" si="17"/>
        <v/>
      </c>
      <c r="AH153" s="29" t="str">
        <f t="shared" si="17"/>
        <v/>
      </c>
    </row>
    <row r="154" spans="1:34" s="13" customFormat="1">
      <c r="A154" s="14" t="s">
        <v>5</v>
      </c>
      <c r="B154" s="4">
        <f>B153*B152</f>
        <v>9.8404080301109684E-2</v>
      </c>
    </row>
    <row r="155" spans="1:34" s="13" customFormat="1">
      <c r="A155" s="14" t="s">
        <v>18</v>
      </c>
      <c r="B155" s="2">
        <v>1.2E-2</v>
      </c>
    </row>
    <row r="156" spans="1:34" s="13" customFormat="1">
      <c r="A156" s="14" t="s">
        <v>10</v>
      </c>
      <c r="B156" s="4">
        <f>B149*B150</f>
        <v>1.9615262412785588E-2</v>
      </c>
    </row>
    <row r="157" spans="1:34" s="13" customFormat="1">
      <c r="A157" s="14" t="s">
        <v>17</v>
      </c>
      <c r="B157" s="7">
        <f>B154*(3%+3%*12%)</f>
        <v>3.3063770981172852E-3</v>
      </c>
    </row>
    <row r="158" spans="1:34" s="13" customFormat="1">
      <c r="A158" s="14" t="s">
        <v>14</v>
      </c>
      <c r="B158" s="4">
        <v>1E-3</v>
      </c>
    </row>
    <row r="159" spans="1:34" s="13" customFormat="1">
      <c r="A159" s="14" t="s">
        <v>15</v>
      </c>
      <c r="B159" s="4">
        <v>1E-4</v>
      </c>
    </row>
    <row r="160" spans="1:34" s="13" customFormat="1">
      <c r="A160" s="14" t="s">
        <v>16</v>
      </c>
      <c r="B160" s="4">
        <v>1E-3</v>
      </c>
    </row>
    <row r="161" spans="1:34" s="13" customFormat="1">
      <c r="A161" s="19" t="s">
        <v>11</v>
      </c>
      <c r="B161" s="8">
        <f>B154-B155-B156-B157-B158-B159-B160-B162</f>
        <v>8.8824407902068012E-3</v>
      </c>
    </row>
    <row r="162" spans="1:34" s="22" customFormat="1" ht="14.25" thickBot="1">
      <c r="A162" s="20" t="s">
        <v>12</v>
      </c>
      <c r="B162" s="21">
        <v>5.2499999999999998E-2</v>
      </c>
    </row>
    <row r="163" spans="1:34" s="11" customFormat="1">
      <c r="A163" s="9" t="s">
        <v>4</v>
      </c>
      <c r="B163" s="10">
        <f>15*30</f>
        <v>450</v>
      </c>
    </row>
    <row r="164" spans="1:34" s="13" customFormat="1">
      <c r="A164" s="12" t="s">
        <v>13</v>
      </c>
      <c r="B164" s="1">
        <f>B146+1</f>
        <v>10</v>
      </c>
    </row>
    <row r="165" spans="1:34" s="13" customFormat="1">
      <c r="A165" s="14" t="s">
        <v>7</v>
      </c>
      <c r="B165" s="6">
        <f>B163/B164</f>
        <v>45</v>
      </c>
    </row>
    <row r="166" spans="1:34" s="13" customFormat="1">
      <c r="A166" s="14" t="s">
        <v>8</v>
      </c>
      <c r="B166" s="2">
        <f>1-MIN(D170:AH170)</f>
        <v>7.8144416709704845E-2</v>
      </c>
    </row>
    <row r="167" spans="1:34" s="13" customFormat="1">
      <c r="A167" s="14" t="s">
        <v>9</v>
      </c>
      <c r="B167" s="2">
        <f>1+B166*B165</f>
        <v>4.5164987519367177</v>
      </c>
    </row>
    <row r="168" spans="1:34" s="13" customFormat="1">
      <c r="A168" s="15" t="s">
        <v>6</v>
      </c>
      <c r="B168" s="3">
        <v>4.3699999999999998E-3</v>
      </c>
    </row>
    <row r="169" spans="1:34" s="13" customFormat="1">
      <c r="A169" s="15" t="s">
        <v>0</v>
      </c>
      <c r="B169" s="3">
        <v>8.9999999999999993E-3</v>
      </c>
      <c r="D169" s="13">
        <v>0</v>
      </c>
      <c r="E169" s="13">
        <v>1</v>
      </c>
      <c r="F169" s="13">
        <v>2</v>
      </c>
      <c r="G169" s="13">
        <v>3</v>
      </c>
      <c r="H169" s="13">
        <v>4</v>
      </c>
      <c r="I169" s="13">
        <v>5</v>
      </c>
      <c r="J169" s="13">
        <v>6</v>
      </c>
      <c r="K169" s="13">
        <v>7</v>
      </c>
      <c r="L169" s="13">
        <v>8</v>
      </c>
      <c r="M169" s="13">
        <v>9</v>
      </c>
      <c r="N169" s="13">
        <v>10</v>
      </c>
      <c r="O169" s="13">
        <v>11</v>
      </c>
      <c r="P169" s="13">
        <v>12</v>
      </c>
      <c r="Q169" s="13">
        <v>13</v>
      </c>
      <c r="R169" s="13">
        <v>14</v>
      </c>
      <c r="S169" s="13">
        <v>15</v>
      </c>
      <c r="T169" s="13">
        <v>16</v>
      </c>
      <c r="U169" s="13">
        <v>17</v>
      </c>
      <c r="V169" s="13">
        <v>18</v>
      </c>
      <c r="W169" s="13">
        <v>19</v>
      </c>
      <c r="X169" s="13">
        <v>20</v>
      </c>
      <c r="Y169" s="13">
        <v>21</v>
      </c>
      <c r="Z169" s="13">
        <v>22</v>
      </c>
      <c r="AA169" s="13">
        <v>23</v>
      </c>
      <c r="AB169" s="13">
        <v>24</v>
      </c>
      <c r="AC169" s="13">
        <v>25</v>
      </c>
      <c r="AD169" s="13">
        <v>26</v>
      </c>
      <c r="AE169" s="13">
        <v>27</v>
      </c>
      <c r="AF169" s="13">
        <v>28</v>
      </c>
      <c r="AG169" s="13">
        <v>29</v>
      </c>
      <c r="AH169" s="13">
        <v>30</v>
      </c>
    </row>
    <row r="170" spans="1:34" s="13" customFormat="1">
      <c r="A170" s="14" t="s">
        <v>2</v>
      </c>
      <c r="B170" s="4">
        <f>AVERAGEIF(D170:AH170,"&gt;0")</f>
        <v>0.96045685510352674</v>
      </c>
      <c r="C170" s="13" t="s">
        <v>1</v>
      </c>
      <c r="D170" s="16">
        <v>1</v>
      </c>
      <c r="E170" s="17">
        <f>IF(E169&lt;$B164,D170*(1-$B169),"")</f>
        <v>0.99099999999999999</v>
      </c>
      <c r="F170" s="17">
        <f t="shared" ref="F170:AH170" si="18">IF(F169&lt;$B164,E170*(1-$B169),"")</f>
        <v>0.98208099999999998</v>
      </c>
      <c r="G170" s="17">
        <f t="shared" si="18"/>
        <v>0.97324227099999994</v>
      </c>
      <c r="H170" s="17">
        <f t="shared" si="18"/>
        <v>0.9644830905609999</v>
      </c>
      <c r="I170" s="17">
        <f t="shared" si="18"/>
        <v>0.9558027427459509</v>
      </c>
      <c r="J170" s="17">
        <f t="shared" si="18"/>
        <v>0.94720051806123728</v>
      </c>
      <c r="K170" s="17">
        <f t="shared" si="18"/>
        <v>0.93867571339868616</v>
      </c>
      <c r="L170" s="17">
        <f t="shared" si="18"/>
        <v>0.93022763197809799</v>
      </c>
      <c r="M170" s="17">
        <f t="shared" si="18"/>
        <v>0.92185558329029516</v>
      </c>
      <c r="N170" s="17" t="str">
        <f t="shared" si="18"/>
        <v/>
      </c>
      <c r="O170" s="17" t="str">
        <f t="shared" si="18"/>
        <v/>
      </c>
      <c r="P170" s="17" t="str">
        <f t="shared" si="18"/>
        <v/>
      </c>
      <c r="Q170" s="17" t="str">
        <f t="shared" si="18"/>
        <v/>
      </c>
      <c r="R170" s="17" t="str">
        <f t="shared" si="18"/>
        <v/>
      </c>
      <c r="S170" s="17" t="str">
        <f t="shared" si="18"/>
        <v/>
      </c>
      <c r="T170" s="17" t="str">
        <f t="shared" si="18"/>
        <v/>
      </c>
      <c r="U170" s="17" t="str">
        <f t="shared" si="18"/>
        <v/>
      </c>
      <c r="V170" s="17" t="str">
        <f t="shared" si="18"/>
        <v/>
      </c>
      <c r="W170" s="17" t="str">
        <f t="shared" si="18"/>
        <v/>
      </c>
      <c r="X170" s="17" t="str">
        <f t="shared" si="18"/>
        <v/>
      </c>
      <c r="Y170" s="17" t="str">
        <f t="shared" si="18"/>
        <v/>
      </c>
      <c r="Z170" s="17" t="str">
        <f t="shared" si="18"/>
        <v/>
      </c>
      <c r="AA170" s="17" t="str">
        <f t="shared" si="18"/>
        <v/>
      </c>
      <c r="AB170" s="17" t="str">
        <f t="shared" si="18"/>
        <v/>
      </c>
      <c r="AC170" s="17" t="str">
        <f t="shared" si="18"/>
        <v/>
      </c>
      <c r="AD170" s="17" t="str">
        <f t="shared" si="18"/>
        <v/>
      </c>
      <c r="AE170" s="17" t="str">
        <f t="shared" si="18"/>
        <v/>
      </c>
      <c r="AF170" s="17" t="str">
        <f t="shared" si="18"/>
        <v/>
      </c>
      <c r="AG170" s="17" t="str">
        <f t="shared" si="18"/>
        <v/>
      </c>
      <c r="AH170" s="17" t="str">
        <f t="shared" si="18"/>
        <v/>
      </c>
    </row>
    <row r="171" spans="1:34" s="13" customFormat="1">
      <c r="A171" s="18" t="s">
        <v>3</v>
      </c>
      <c r="B171" s="5">
        <v>0.10199999999999999</v>
      </c>
      <c r="C171" s="13" t="s">
        <v>19</v>
      </c>
      <c r="D171" s="29">
        <f t="shared" ref="D171:AH171" si="19">IF(ISNUMBER(D170),D170*$B169,"")</f>
        <v>8.9999999999999993E-3</v>
      </c>
      <c r="E171" s="29">
        <f t="shared" si="19"/>
        <v>8.9189999999999998E-3</v>
      </c>
      <c r="F171" s="29">
        <f t="shared" si="19"/>
        <v>8.838729E-3</v>
      </c>
      <c r="G171" s="29">
        <f t="shared" si="19"/>
        <v>8.7591804389999979E-3</v>
      </c>
      <c r="H171" s="29">
        <f t="shared" si="19"/>
        <v>8.6803478150489985E-3</v>
      </c>
      <c r="I171" s="29">
        <f t="shared" si="19"/>
        <v>8.602224684713557E-3</v>
      </c>
      <c r="J171" s="29">
        <f t="shared" si="19"/>
        <v>8.5248046625511342E-3</v>
      </c>
      <c r="K171" s="29">
        <f t="shared" si="19"/>
        <v>8.448081420588175E-3</v>
      </c>
      <c r="L171" s="29">
        <f t="shared" si="19"/>
        <v>8.3720486878028806E-3</v>
      </c>
      <c r="M171" s="29">
        <f t="shared" si="19"/>
        <v>8.2967002496126558E-3</v>
      </c>
      <c r="N171" s="29" t="str">
        <f t="shared" si="19"/>
        <v/>
      </c>
      <c r="O171" s="29" t="str">
        <f t="shared" si="19"/>
        <v/>
      </c>
      <c r="P171" s="29" t="str">
        <f t="shared" si="19"/>
        <v/>
      </c>
      <c r="Q171" s="29" t="str">
        <f t="shared" si="19"/>
        <v/>
      </c>
      <c r="R171" s="29" t="str">
        <f t="shared" si="19"/>
        <v/>
      </c>
      <c r="S171" s="29" t="str">
        <f t="shared" si="19"/>
        <v/>
      </c>
      <c r="T171" s="29" t="str">
        <f t="shared" si="19"/>
        <v/>
      </c>
      <c r="U171" s="29" t="str">
        <f t="shared" si="19"/>
        <v/>
      </c>
      <c r="V171" s="29" t="str">
        <f t="shared" si="19"/>
        <v/>
      </c>
      <c r="W171" s="29" t="str">
        <f t="shared" si="19"/>
        <v/>
      </c>
      <c r="X171" s="29" t="str">
        <f t="shared" si="19"/>
        <v/>
      </c>
      <c r="Y171" s="29" t="str">
        <f t="shared" si="19"/>
        <v/>
      </c>
      <c r="Z171" s="29" t="str">
        <f t="shared" si="19"/>
        <v/>
      </c>
      <c r="AA171" s="29" t="str">
        <f t="shared" si="19"/>
        <v/>
      </c>
      <c r="AB171" s="29" t="str">
        <f t="shared" si="19"/>
        <v/>
      </c>
      <c r="AC171" s="29" t="str">
        <f t="shared" si="19"/>
        <v/>
      </c>
      <c r="AD171" s="29" t="str">
        <f t="shared" si="19"/>
        <v/>
      </c>
      <c r="AE171" s="29" t="str">
        <f t="shared" si="19"/>
        <v/>
      </c>
      <c r="AF171" s="29" t="str">
        <f t="shared" si="19"/>
        <v/>
      </c>
      <c r="AG171" s="29" t="str">
        <f t="shared" si="19"/>
        <v/>
      </c>
      <c r="AH171" s="29" t="str">
        <f t="shared" si="19"/>
        <v/>
      </c>
    </row>
    <row r="172" spans="1:34" s="13" customFormat="1">
      <c r="A172" s="14" t="s">
        <v>5</v>
      </c>
      <c r="B172" s="4">
        <f>B171*B170</f>
        <v>9.7966599220559725E-2</v>
      </c>
    </row>
    <row r="173" spans="1:34" s="13" customFormat="1">
      <c r="A173" s="14" t="s">
        <v>18</v>
      </c>
      <c r="B173" s="2">
        <v>1.2E-2</v>
      </c>
    </row>
    <row r="174" spans="1:34" s="13" customFormat="1">
      <c r="A174" s="14" t="s">
        <v>10</v>
      </c>
      <c r="B174" s="4">
        <f>B167*B168</f>
        <v>1.9737099545963456E-2</v>
      </c>
    </row>
    <row r="175" spans="1:34" s="13" customFormat="1">
      <c r="A175" s="14" t="s">
        <v>17</v>
      </c>
      <c r="B175" s="7">
        <f>B172*(3%+3%*12%)</f>
        <v>3.2916777338108066E-3</v>
      </c>
    </row>
    <row r="176" spans="1:34" s="13" customFormat="1">
      <c r="A176" s="14" t="s">
        <v>14</v>
      </c>
      <c r="B176" s="4">
        <v>1E-3</v>
      </c>
    </row>
    <row r="177" spans="1:34" s="13" customFormat="1">
      <c r="A177" s="14" t="s">
        <v>15</v>
      </c>
      <c r="B177" s="4">
        <v>1E-4</v>
      </c>
    </row>
    <row r="178" spans="1:34" s="13" customFormat="1">
      <c r="A178" s="14" t="s">
        <v>16</v>
      </c>
      <c r="B178" s="4">
        <v>1E-3</v>
      </c>
    </row>
    <row r="179" spans="1:34" s="13" customFormat="1">
      <c r="A179" s="19" t="s">
        <v>11</v>
      </c>
      <c r="B179" s="8">
        <f>B172-B173-B174-B175-B176-B177-B178-B180</f>
        <v>8.3378219407854517E-3</v>
      </c>
    </row>
    <row r="180" spans="1:34" s="22" customFormat="1" ht="14.25" thickBot="1">
      <c r="A180" s="20" t="s">
        <v>12</v>
      </c>
      <c r="B180" s="21">
        <v>5.2499999999999998E-2</v>
      </c>
    </row>
    <row r="181" spans="1:34" s="11" customFormat="1">
      <c r="A181" s="9" t="s">
        <v>4</v>
      </c>
      <c r="B181" s="10">
        <f>15*30</f>
        <v>450</v>
      </c>
    </row>
    <row r="182" spans="1:34" s="13" customFormat="1">
      <c r="A182" s="12" t="s">
        <v>13</v>
      </c>
      <c r="B182" s="1">
        <f>B164+1</f>
        <v>11</v>
      </c>
    </row>
    <row r="183" spans="1:34" s="13" customFormat="1">
      <c r="A183" s="14" t="s">
        <v>7</v>
      </c>
      <c r="B183" s="6">
        <f>B181/B182</f>
        <v>40.909090909090907</v>
      </c>
    </row>
    <row r="184" spans="1:34" s="13" customFormat="1">
      <c r="A184" s="14" t="s">
        <v>8</v>
      </c>
      <c r="B184" s="2">
        <f>1-MIN(D188:AH188)</f>
        <v>8.6441116959317554E-2</v>
      </c>
    </row>
    <row r="185" spans="1:34" s="13" customFormat="1">
      <c r="A185" s="14" t="s">
        <v>9</v>
      </c>
      <c r="B185" s="2">
        <f>1+B184*B183</f>
        <v>4.536227511972081</v>
      </c>
    </row>
    <row r="186" spans="1:34" s="13" customFormat="1">
      <c r="A186" s="15" t="s">
        <v>6</v>
      </c>
      <c r="B186" s="3">
        <v>4.3699999999999998E-3</v>
      </c>
    </row>
    <row r="187" spans="1:34" s="13" customFormat="1">
      <c r="A187" s="15" t="s">
        <v>0</v>
      </c>
      <c r="B187" s="3">
        <v>8.9999999999999993E-3</v>
      </c>
      <c r="D187" s="13">
        <v>0</v>
      </c>
      <c r="E187" s="13">
        <v>1</v>
      </c>
      <c r="F187" s="13">
        <v>2</v>
      </c>
      <c r="G187" s="13">
        <v>3</v>
      </c>
      <c r="H187" s="13">
        <v>4</v>
      </c>
      <c r="I187" s="13">
        <v>5</v>
      </c>
      <c r="J187" s="13">
        <v>6</v>
      </c>
      <c r="K187" s="13">
        <v>7</v>
      </c>
      <c r="L187" s="13">
        <v>8</v>
      </c>
      <c r="M187" s="13">
        <v>9</v>
      </c>
      <c r="N187" s="13">
        <v>10</v>
      </c>
      <c r="O187" s="13">
        <v>11</v>
      </c>
      <c r="P187" s="13">
        <v>12</v>
      </c>
      <c r="Q187" s="13">
        <v>13</v>
      </c>
      <c r="R187" s="13">
        <v>14</v>
      </c>
      <c r="S187" s="13">
        <v>15</v>
      </c>
      <c r="T187" s="13">
        <v>16</v>
      </c>
      <c r="U187" s="13">
        <v>17</v>
      </c>
      <c r="V187" s="13">
        <v>18</v>
      </c>
      <c r="W187" s="13">
        <v>19</v>
      </c>
      <c r="X187" s="13">
        <v>20</v>
      </c>
      <c r="Y187" s="13">
        <v>21</v>
      </c>
      <c r="Z187" s="13">
        <v>22</v>
      </c>
      <c r="AA187" s="13">
        <v>23</v>
      </c>
      <c r="AB187" s="13">
        <v>24</v>
      </c>
      <c r="AC187" s="13">
        <v>25</v>
      </c>
      <c r="AD187" s="13">
        <v>26</v>
      </c>
      <c r="AE187" s="13">
        <v>27</v>
      </c>
      <c r="AF187" s="13">
        <v>28</v>
      </c>
      <c r="AG187" s="13">
        <v>29</v>
      </c>
      <c r="AH187" s="13">
        <v>30</v>
      </c>
    </row>
    <row r="188" spans="1:34" s="13" customFormat="1">
      <c r="A188" s="14" t="s">
        <v>2</v>
      </c>
      <c r="B188" s="4">
        <f>AVERAGEIF(D188:AH188,"&gt;0")</f>
        <v>0.95619340309781364</v>
      </c>
      <c r="C188" s="13" t="s">
        <v>1</v>
      </c>
      <c r="D188" s="16">
        <v>1</v>
      </c>
      <c r="E188" s="17">
        <f>IF(E187&lt;$B182,D188*(1-$B187),"")</f>
        <v>0.99099999999999999</v>
      </c>
      <c r="F188" s="17">
        <f t="shared" ref="F188:AH188" si="20">IF(F187&lt;$B182,E188*(1-$B187),"")</f>
        <v>0.98208099999999998</v>
      </c>
      <c r="G188" s="17">
        <f t="shared" si="20"/>
        <v>0.97324227099999994</v>
      </c>
      <c r="H188" s="17">
        <f t="shared" si="20"/>
        <v>0.9644830905609999</v>
      </c>
      <c r="I188" s="17">
        <f t="shared" si="20"/>
        <v>0.9558027427459509</v>
      </c>
      <c r="J188" s="17">
        <f t="shared" si="20"/>
        <v>0.94720051806123728</v>
      </c>
      <c r="K188" s="17">
        <f t="shared" si="20"/>
        <v>0.93867571339868616</v>
      </c>
      <c r="L188" s="17">
        <f t="shared" si="20"/>
        <v>0.93022763197809799</v>
      </c>
      <c r="M188" s="17">
        <f t="shared" si="20"/>
        <v>0.92185558329029516</v>
      </c>
      <c r="N188" s="17">
        <f t="shared" si="20"/>
        <v>0.91355888304068245</v>
      </c>
      <c r="O188" s="17" t="str">
        <f t="shared" si="20"/>
        <v/>
      </c>
      <c r="P188" s="17" t="str">
        <f t="shared" si="20"/>
        <v/>
      </c>
      <c r="Q188" s="17" t="str">
        <f t="shared" si="20"/>
        <v/>
      </c>
      <c r="R188" s="17" t="str">
        <f t="shared" si="20"/>
        <v/>
      </c>
      <c r="S188" s="17" t="str">
        <f t="shared" si="20"/>
        <v/>
      </c>
      <c r="T188" s="17" t="str">
        <f t="shared" si="20"/>
        <v/>
      </c>
      <c r="U188" s="17" t="str">
        <f t="shared" si="20"/>
        <v/>
      </c>
      <c r="V188" s="17" t="str">
        <f t="shared" si="20"/>
        <v/>
      </c>
      <c r="W188" s="17" t="str">
        <f t="shared" si="20"/>
        <v/>
      </c>
      <c r="X188" s="17" t="str">
        <f t="shared" si="20"/>
        <v/>
      </c>
      <c r="Y188" s="17" t="str">
        <f t="shared" si="20"/>
        <v/>
      </c>
      <c r="Z188" s="17" t="str">
        <f t="shared" si="20"/>
        <v/>
      </c>
      <c r="AA188" s="17" t="str">
        <f t="shared" si="20"/>
        <v/>
      </c>
      <c r="AB188" s="17" t="str">
        <f t="shared" si="20"/>
        <v/>
      </c>
      <c r="AC188" s="17" t="str">
        <f t="shared" si="20"/>
        <v/>
      </c>
      <c r="AD188" s="17" t="str">
        <f t="shared" si="20"/>
        <v/>
      </c>
      <c r="AE188" s="17" t="str">
        <f t="shared" si="20"/>
        <v/>
      </c>
      <c r="AF188" s="17" t="str">
        <f t="shared" si="20"/>
        <v/>
      </c>
      <c r="AG188" s="17" t="str">
        <f t="shared" si="20"/>
        <v/>
      </c>
      <c r="AH188" s="17" t="str">
        <f t="shared" si="20"/>
        <v/>
      </c>
    </row>
    <row r="189" spans="1:34" s="13" customFormat="1">
      <c r="A189" s="18" t="s">
        <v>3</v>
      </c>
      <c r="B189" s="5">
        <v>0.10199999999999999</v>
      </c>
      <c r="C189" s="13" t="s">
        <v>19</v>
      </c>
      <c r="D189" s="29">
        <f t="shared" ref="D189:AH189" si="21">IF(ISNUMBER(D188),D188*$B187,"")</f>
        <v>8.9999999999999993E-3</v>
      </c>
      <c r="E189" s="29">
        <f t="shared" si="21"/>
        <v>8.9189999999999998E-3</v>
      </c>
      <c r="F189" s="29">
        <f t="shared" si="21"/>
        <v>8.838729E-3</v>
      </c>
      <c r="G189" s="29">
        <f t="shared" si="21"/>
        <v>8.7591804389999979E-3</v>
      </c>
      <c r="H189" s="29">
        <f t="shared" si="21"/>
        <v>8.6803478150489985E-3</v>
      </c>
      <c r="I189" s="29">
        <f t="shared" si="21"/>
        <v>8.602224684713557E-3</v>
      </c>
      <c r="J189" s="29">
        <f t="shared" si="21"/>
        <v>8.5248046625511342E-3</v>
      </c>
      <c r="K189" s="29">
        <f t="shared" si="21"/>
        <v>8.448081420588175E-3</v>
      </c>
      <c r="L189" s="29">
        <f t="shared" si="21"/>
        <v>8.3720486878028806E-3</v>
      </c>
      <c r="M189" s="29">
        <f t="shared" si="21"/>
        <v>8.2967002496126558E-3</v>
      </c>
      <c r="N189" s="29">
        <f t="shared" si="21"/>
        <v>8.2220299473661409E-3</v>
      </c>
      <c r="O189" s="29" t="str">
        <f t="shared" si="21"/>
        <v/>
      </c>
      <c r="P189" s="29" t="str">
        <f t="shared" si="21"/>
        <v/>
      </c>
      <c r="Q189" s="29" t="str">
        <f t="shared" si="21"/>
        <v/>
      </c>
      <c r="R189" s="29" t="str">
        <f t="shared" si="21"/>
        <v/>
      </c>
      <c r="S189" s="29" t="str">
        <f t="shared" si="21"/>
        <v/>
      </c>
      <c r="T189" s="29" t="str">
        <f t="shared" si="21"/>
        <v/>
      </c>
      <c r="U189" s="29" t="str">
        <f t="shared" si="21"/>
        <v/>
      </c>
      <c r="V189" s="29" t="str">
        <f t="shared" si="21"/>
        <v/>
      </c>
      <c r="W189" s="29" t="str">
        <f t="shared" si="21"/>
        <v/>
      </c>
      <c r="X189" s="29" t="str">
        <f t="shared" si="21"/>
        <v/>
      </c>
      <c r="Y189" s="29" t="str">
        <f t="shared" si="21"/>
        <v/>
      </c>
      <c r="Z189" s="29" t="str">
        <f t="shared" si="21"/>
        <v/>
      </c>
      <c r="AA189" s="29" t="str">
        <f t="shared" si="21"/>
        <v/>
      </c>
      <c r="AB189" s="29" t="str">
        <f t="shared" si="21"/>
        <v/>
      </c>
      <c r="AC189" s="29" t="str">
        <f t="shared" si="21"/>
        <v/>
      </c>
      <c r="AD189" s="29" t="str">
        <f t="shared" si="21"/>
        <v/>
      </c>
      <c r="AE189" s="29" t="str">
        <f t="shared" si="21"/>
        <v/>
      </c>
      <c r="AF189" s="29" t="str">
        <f t="shared" si="21"/>
        <v/>
      </c>
      <c r="AG189" s="29" t="str">
        <f t="shared" si="21"/>
        <v/>
      </c>
      <c r="AH189" s="29" t="str">
        <f t="shared" si="21"/>
        <v/>
      </c>
    </row>
    <row r="190" spans="1:34" s="13" customFormat="1">
      <c r="A190" s="14" t="s">
        <v>5</v>
      </c>
      <c r="B190" s="4">
        <f>B189*B188</f>
        <v>9.7531727115976991E-2</v>
      </c>
    </row>
    <row r="191" spans="1:34" s="13" customFormat="1">
      <c r="A191" s="14" t="s">
        <v>18</v>
      </c>
      <c r="B191" s="2">
        <v>1.2E-2</v>
      </c>
    </row>
    <row r="192" spans="1:34" s="13" customFormat="1">
      <c r="A192" s="14" t="s">
        <v>10</v>
      </c>
      <c r="B192" s="4">
        <f>B185*B186</f>
        <v>1.9823314227317992E-2</v>
      </c>
    </row>
    <row r="193" spans="1:34" s="13" customFormat="1">
      <c r="A193" s="14" t="s">
        <v>17</v>
      </c>
      <c r="B193" s="7">
        <f>B190*(3%+3%*12%)</f>
        <v>3.2770660310968269E-3</v>
      </c>
    </row>
    <row r="194" spans="1:34" s="13" customFormat="1">
      <c r="A194" s="14" t="s">
        <v>14</v>
      </c>
      <c r="B194" s="4">
        <v>1E-3</v>
      </c>
    </row>
    <row r="195" spans="1:34" s="13" customFormat="1">
      <c r="A195" s="14" t="s">
        <v>15</v>
      </c>
      <c r="B195" s="4">
        <v>1E-4</v>
      </c>
    </row>
    <row r="196" spans="1:34" s="13" customFormat="1">
      <c r="A196" s="14" t="s">
        <v>16</v>
      </c>
      <c r="B196" s="4">
        <v>1E-3</v>
      </c>
    </row>
    <row r="197" spans="1:34" s="13" customFormat="1">
      <c r="A197" s="19" t="s">
        <v>11</v>
      </c>
      <c r="B197" s="8">
        <f>B190-B191-B192-B193-B194-B195-B196-B198</f>
        <v>7.83134685756217E-3</v>
      </c>
    </row>
    <row r="198" spans="1:34" s="22" customFormat="1" ht="14.25" thickBot="1">
      <c r="A198" s="20" t="s">
        <v>12</v>
      </c>
      <c r="B198" s="21">
        <v>5.2499999999999998E-2</v>
      </c>
    </row>
    <row r="199" spans="1:34" s="11" customFormat="1">
      <c r="A199" s="9" t="s">
        <v>4</v>
      </c>
      <c r="B199" s="10">
        <f>15*30</f>
        <v>450</v>
      </c>
    </row>
    <row r="200" spans="1:34" s="13" customFormat="1">
      <c r="A200" s="12" t="s">
        <v>13</v>
      </c>
      <c r="B200" s="1">
        <f>B182+1</f>
        <v>12</v>
      </c>
    </row>
    <row r="201" spans="1:34" s="13" customFormat="1">
      <c r="A201" s="14" t="s">
        <v>7</v>
      </c>
      <c r="B201" s="6">
        <f>B199/B200</f>
        <v>37.5</v>
      </c>
    </row>
    <row r="202" spans="1:34" s="13" customFormat="1">
      <c r="A202" s="14" t="s">
        <v>8</v>
      </c>
      <c r="B202" s="2">
        <f>1-MIN(D206:AH206)</f>
        <v>9.4663146906683648E-2</v>
      </c>
    </row>
    <row r="203" spans="1:34" s="13" customFormat="1">
      <c r="A203" s="14" t="s">
        <v>9</v>
      </c>
      <c r="B203" s="2">
        <f>1+B202*B201</f>
        <v>4.5498680090006367</v>
      </c>
    </row>
    <row r="204" spans="1:34" s="13" customFormat="1">
      <c r="A204" s="15" t="s">
        <v>6</v>
      </c>
      <c r="B204" s="3">
        <v>4.3699999999999998E-3</v>
      </c>
    </row>
    <row r="205" spans="1:34" s="13" customFormat="1">
      <c r="A205" s="15" t="s">
        <v>0</v>
      </c>
      <c r="B205" s="3">
        <v>8.9999999999999993E-3</v>
      </c>
      <c r="D205" s="13">
        <v>0</v>
      </c>
      <c r="E205" s="13">
        <v>1</v>
      </c>
      <c r="F205" s="13">
        <v>2</v>
      </c>
      <c r="G205" s="13">
        <v>3</v>
      </c>
      <c r="H205" s="13">
        <v>4</v>
      </c>
      <c r="I205" s="13">
        <v>5</v>
      </c>
      <c r="J205" s="13">
        <v>6</v>
      </c>
      <c r="K205" s="13">
        <v>7</v>
      </c>
      <c r="L205" s="13">
        <v>8</v>
      </c>
      <c r="M205" s="13">
        <v>9</v>
      </c>
      <c r="N205" s="13">
        <v>10</v>
      </c>
      <c r="O205" s="13">
        <v>11</v>
      </c>
      <c r="P205" s="13">
        <v>12</v>
      </c>
      <c r="Q205" s="13">
        <v>13</v>
      </c>
      <c r="R205" s="13">
        <v>14</v>
      </c>
      <c r="S205" s="13">
        <v>15</v>
      </c>
      <c r="T205" s="13">
        <v>16</v>
      </c>
      <c r="U205" s="13">
        <v>17</v>
      </c>
      <c r="V205" s="13">
        <v>18</v>
      </c>
      <c r="W205" s="13">
        <v>19</v>
      </c>
      <c r="X205" s="13">
        <v>20</v>
      </c>
      <c r="Y205" s="13">
        <v>21</v>
      </c>
      <c r="Z205" s="13">
        <v>22</v>
      </c>
      <c r="AA205" s="13">
        <v>23</v>
      </c>
      <c r="AB205" s="13">
        <v>24</v>
      </c>
      <c r="AC205" s="13">
        <v>25</v>
      </c>
      <c r="AD205" s="13">
        <v>26</v>
      </c>
      <c r="AE205" s="13">
        <v>27</v>
      </c>
      <c r="AF205" s="13">
        <v>28</v>
      </c>
      <c r="AG205" s="13">
        <v>29</v>
      </c>
      <c r="AH205" s="13">
        <v>30</v>
      </c>
    </row>
    <row r="206" spans="1:34" s="13" customFormat="1">
      <c r="A206" s="14" t="s">
        <v>2</v>
      </c>
      <c r="B206" s="4">
        <f>AVERAGEIF(D206:AH206,"&gt;0")</f>
        <v>0.95195535726410563</v>
      </c>
      <c r="C206" s="13" t="s">
        <v>1</v>
      </c>
      <c r="D206" s="16">
        <v>1</v>
      </c>
      <c r="E206" s="17">
        <f>IF(E205&lt;$B200,D206*(1-$B205),"")</f>
        <v>0.99099999999999999</v>
      </c>
      <c r="F206" s="17">
        <f t="shared" ref="F206:AH206" si="22">IF(F205&lt;$B200,E206*(1-$B205),"")</f>
        <v>0.98208099999999998</v>
      </c>
      <c r="G206" s="17">
        <f t="shared" si="22"/>
        <v>0.97324227099999994</v>
      </c>
      <c r="H206" s="17">
        <f t="shared" si="22"/>
        <v>0.9644830905609999</v>
      </c>
      <c r="I206" s="17">
        <f t="shared" si="22"/>
        <v>0.9558027427459509</v>
      </c>
      <c r="J206" s="17">
        <f t="shared" si="22"/>
        <v>0.94720051806123728</v>
      </c>
      <c r="K206" s="17">
        <f t="shared" si="22"/>
        <v>0.93867571339868616</v>
      </c>
      <c r="L206" s="17">
        <f t="shared" si="22"/>
        <v>0.93022763197809799</v>
      </c>
      <c r="M206" s="17">
        <f t="shared" si="22"/>
        <v>0.92185558329029516</v>
      </c>
      <c r="N206" s="17">
        <f t="shared" si="22"/>
        <v>0.91355888304068245</v>
      </c>
      <c r="O206" s="17">
        <f t="shared" si="22"/>
        <v>0.90533685309331635</v>
      </c>
      <c r="P206" s="17" t="str">
        <f t="shared" si="22"/>
        <v/>
      </c>
      <c r="Q206" s="17" t="str">
        <f t="shared" si="22"/>
        <v/>
      </c>
      <c r="R206" s="17" t="str">
        <f t="shared" si="22"/>
        <v/>
      </c>
      <c r="S206" s="17" t="str">
        <f t="shared" si="22"/>
        <v/>
      </c>
      <c r="T206" s="17" t="str">
        <f t="shared" si="22"/>
        <v/>
      </c>
      <c r="U206" s="17" t="str">
        <f t="shared" si="22"/>
        <v/>
      </c>
      <c r="V206" s="17" t="str">
        <f t="shared" si="22"/>
        <v/>
      </c>
      <c r="W206" s="17" t="str">
        <f t="shared" si="22"/>
        <v/>
      </c>
      <c r="X206" s="17" t="str">
        <f t="shared" si="22"/>
        <v/>
      </c>
      <c r="Y206" s="17" t="str">
        <f t="shared" si="22"/>
        <v/>
      </c>
      <c r="Z206" s="17" t="str">
        <f t="shared" si="22"/>
        <v/>
      </c>
      <c r="AA206" s="17" t="str">
        <f t="shared" si="22"/>
        <v/>
      </c>
      <c r="AB206" s="17" t="str">
        <f t="shared" si="22"/>
        <v/>
      </c>
      <c r="AC206" s="17" t="str">
        <f t="shared" si="22"/>
        <v/>
      </c>
      <c r="AD206" s="17" t="str">
        <f t="shared" si="22"/>
        <v/>
      </c>
      <c r="AE206" s="17" t="str">
        <f t="shared" si="22"/>
        <v/>
      </c>
      <c r="AF206" s="17" t="str">
        <f t="shared" si="22"/>
        <v/>
      </c>
      <c r="AG206" s="17" t="str">
        <f t="shared" si="22"/>
        <v/>
      </c>
      <c r="AH206" s="17" t="str">
        <f t="shared" si="22"/>
        <v/>
      </c>
    </row>
    <row r="207" spans="1:34" s="13" customFormat="1">
      <c r="A207" s="18" t="s">
        <v>3</v>
      </c>
      <c r="B207" s="5">
        <v>0.10199999999999999</v>
      </c>
      <c r="C207" s="13" t="s">
        <v>19</v>
      </c>
      <c r="D207" s="29">
        <f t="shared" ref="D207:AH207" si="23">IF(ISNUMBER(D206),D206*$B205,"")</f>
        <v>8.9999999999999993E-3</v>
      </c>
      <c r="E207" s="29">
        <f t="shared" si="23"/>
        <v>8.9189999999999998E-3</v>
      </c>
      <c r="F207" s="29">
        <f t="shared" si="23"/>
        <v>8.838729E-3</v>
      </c>
      <c r="G207" s="29">
        <f t="shared" si="23"/>
        <v>8.7591804389999979E-3</v>
      </c>
      <c r="H207" s="29">
        <f t="shared" si="23"/>
        <v>8.6803478150489985E-3</v>
      </c>
      <c r="I207" s="29">
        <f t="shared" si="23"/>
        <v>8.602224684713557E-3</v>
      </c>
      <c r="J207" s="29">
        <f t="shared" si="23"/>
        <v>8.5248046625511342E-3</v>
      </c>
      <c r="K207" s="29">
        <f t="shared" si="23"/>
        <v>8.448081420588175E-3</v>
      </c>
      <c r="L207" s="29">
        <f t="shared" si="23"/>
        <v>8.3720486878028806E-3</v>
      </c>
      <c r="M207" s="29">
        <f t="shared" si="23"/>
        <v>8.2967002496126558E-3</v>
      </c>
      <c r="N207" s="29">
        <f t="shared" si="23"/>
        <v>8.2220299473661409E-3</v>
      </c>
      <c r="O207" s="29">
        <f t="shared" si="23"/>
        <v>8.1480316778398468E-3</v>
      </c>
      <c r="P207" s="29" t="str">
        <f t="shared" si="23"/>
        <v/>
      </c>
      <c r="Q207" s="29" t="str">
        <f t="shared" si="23"/>
        <v/>
      </c>
      <c r="R207" s="29" t="str">
        <f t="shared" si="23"/>
        <v/>
      </c>
      <c r="S207" s="29" t="str">
        <f t="shared" si="23"/>
        <v/>
      </c>
      <c r="T207" s="29" t="str">
        <f t="shared" si="23"/>
        <v/>
      </c>
      <c r="U207" s="29" t="str">
        <f t="shared" si="23"/>
        <v/>
      </c>
      <c r="V207" s="29" t="str">
        <f t="shared" si="23"/>
        <v/>
      </c>
      <c r="W207" s="29" t="str">
        <f t="shared" si="23"/>
        <v/>
      </c>
      <c r="X207" s="29" t="str">
        <f t="shared" si="23"/>
        <v/>
      </c>
      <c r="Y207" s="29" t="str">
        <f t="shared" si="23"/>
        <v/>
      </c>
      <c r="Z207" s="29" t="str">
        <f t="shared" si="23"/>
        <v/>
      </c>
      <c r="AA207" s="29" t="str">
        <f t="shared" si="23"/>
        <v/>
      </c>
      <c r="AB207" s="29" t="str">
        <f t="shared" si="23"/>
        <v/>
      </c>
      <c r="AC207" s="29" t="str">
        <f t="shared" si="23"/>
        <v/>
      </c>
      <c r="AD207" s="29" t="str">
        <f t="shared" si="23"/>
        <v/>
      </c>
      <c r="AE207" s="29" t="str">
        <f t="shared" si="23"/>
        <v/>
      </c>
      <c r="AF207" s="29" t="str">
        <f t="shared" si="23"/>
        <v/>
      </c>
      <c r="AG207" s="29" t="str">
        <f t="shared" si="23"/>
        <v/>
      </c>
      <c r="AH207" s="29" t="str">
        <f t="shared" si="23"/>
        <v/>
      </c>
    </row>
    <row r="208" spans="1:34" s="13" customFormat="1">
      <c r="A208" s="14" t="s">
        <v>5</v>
      </c>
      <c r="B208" s="4">
        <f>B207*B206</f>
        <v>9.7099446440938764E-2</v>
      </c>
    </row>
    <row r="209" spans="1:34" s="13" customFormat="1">
      <c r="A209" s="14" t="s">
        <v>18</v>
      </c>
      <c r="B209" s="2">
        <v>1.2E-2</v>
      </c>
    </row>
    <row r="210" spans="1:34" s="13" customFormat="1">
      <c r="A210" s="14" t="s">
        <v>10</v>
      </c>
      <c r="B210" s="4">
        <f>B203*B204</f>
        <v>1.988292319933278E-2</v>
      </c>
    </row>
    <row r="211" spans="1:34" s="13" customFormat="1">
      <c r="A211" s="14" t="s">
        <v>17</v>
      </c>
      <c r="B211" s="7">
        <f>B208*(3%+3%*12%)</f>
        <v>3.2625414004155422E-3</v>
      </c>
    </row>
    <row r="212" spans="1:34" s="13" customFormat="1">
      <c r="A212" s="14" t="s">
        <v>14</v>
      </c>
      <c r="B212" s="4">
        <v>1E-3</v>
      </c>
    </row>
    <row r="213" spans="1:34" s="13" customFormat="1">
      <c r="A213" s="14" t="s">
        <v>15</v>
      </c>
      <c r="B213" s="4">
        <v>1E-4</v>
      </c>
    </row>
    <row r="214" spans="1:34" s="13" customFormat="1">
      <c r="A214" s="14" t="s">
        <v>16</v>
      </c>
      <c r="B214" s="4">
        <v>1E-3</v>
      </c>
    </row>
    <row r="215" spans="1:34" s="13" customFormat="1">
      <c r="A215" s="19" t="s">
        <v>11</v>
      </c>
      <c r="B215" s="8">
        <f>B208-B209-B210-B211-B212-B213-B214-B216</f>
        <v>7.3539818411904392E-3</v>
      </c>
    </row>
    <row r="216" spans="1:34" s="22" customFormat="1" ht="14.25" thickBot="1">
      <c r="A216" s="20" t="s">
        <v>12</v>
      </c>
      <c r="B216" s="21">
        <v>5.2499999999999998E-2</v>
      </c>
    </row>
    <row r="217" spans="1:34" s="11" customFormat="1">
      <c r="A217" s="9" t="s">
        <v>4</v>
      </c>
      <c r="B217" s="10">
        <f>15*30</f>
        <v>450</v>
      </c>
    </row>
    <row r="218" spans="1:34" s="13" customFormat="1">
      <c r="A218" s="12" t="s">
        <v>13</v>
      </c>
      <c r="B218" s="1">
        <f>B200+1</f>
        <v>13</v>
      </c>
    </row>
    <row r="219" spans="1:34" s="13" customFormat="1">
      <c r="A219" s="14" t="s">
        <v>7</v>
      </c>
      <c r="B219" s="6">
        <f>B217/B218</f>
        <v>34.615384615384613</v>
      </c>
    </row>
    <row r="220" spans="1:34" s="13" customFormat="1">
      <c r="A220" s="14" t="s">
        <v>8</v>
      </c>
      <c r="B220" s="2">
        <f>1-MIN(D224:AH224)</f>
        <v>0.10281117858452349</v>
      </c>
    </row>
    <row r="221" spans="1:34" s="13" customFormat="1">
      <c r="A221" s="14" t="s">
        <v>9</v>
      </c>
      <c r="B221" s="2">
        <f>1+B220*B219</f>
        <v>4.5588484894642747</v>
      </c>
    </row>
    <row r="222" spans="1:34" s="13" customFormat="1">
      <c r="A222" s="15" t="s">
        <v>6</v>
      </c>
      <c r="B222" s="3">
        <v>4.3699999999999998E-3</v>
      </c>
    </row>
    <row r="223" spans="1:34" s="13" customFormat="1">
      <c r="A223" s="15" t="s">
        <v>0</v>
      </c>
      <c r="B223" s="3">
        <v>8.9999999999999993E-3</v>
      </c>
      <c r="D223" s="13">
        <v>0</v>
      </c>
      <c r="E223" s="13">
        <v>1</v>
      </c>
      <c r="F223" s="13">
        <v>2</v>
      </c>
      <c r="G223" s="13">
        <v>3</v>
      </c>
      <c r="H223" s="13">
        <v>4</v>
      </c>
      <c r="I223" s="13">
        <v>5</v>
      </c>
      <c r="J223" s="13">
        <v>6</v>
      </c>
      <c r="K223" s="13">
        <v>7</v>
      </c>
      <c r="L223" s="13">
        <v>8</v>
      </c>
      <c r="M223" s="13">
        <v>9</v>
      </c>
      <c r="N223" s="13">
        <v>10</v>
      </c>
      <c r="O223" s="13">
        <v>11</v>
      </c>
      <c r="P223" s="13">
        <v>12</v>
      </c>
      <c r="Q223" s="13">
        <v>13</v>
      </c>
      <c r="R223" s="13">
        <v>14</v>
      </c>
      <c r="S223" s="13">
        <v>15</v>
      </c>
      <c r="T223" s="13">
        <v>16</v>
      </c>
      <c r="U223" s="13">
        <v>17</v>
      </c>
      <c r="V223" s="13">
        <v>18</v>
      </c>
      <c r="W223" s="13">
        <v>19</v>
      </c>
      <c r="X223" s="13">
        <v>20</v>
      </c>
      <c r="Y223" s="13">
        <v>21</v>
      </c>
      <c r="Z223" s="13">
        <v>22</v>
      </c>
      <c r="AA223" s="13">
        <v>23</v>
      </c>
      <c r="AB223" s="13">
        <v>24</v>
      </c>
      <c r="AC223" s="13">
        <v>25</v>
      </c>
      <c r="AD223" s="13">
        <v>26</v>
      </c>
      <c r="AE223" s="13">
        <v>27</v>
      </c>
      <c r="AF223" s="13">
        <v>28</v>
      </c>
      <c r="AG223" s="13">
        <v>29</v>
      </c>
      <c r="AH223" s="13">
        <v>30</v>
      </c>
    </row>
    <row r="224" spans="1:34" s="13" customFormat="1">
      <c r="A224" s="14" t="s">
        <v>2</v>
      </c>
      <c r="B224" s="4">
        <f>AVERAGEIF(D224:AH224,"&gt;0")</f>
        <v>0.947742546814211</v>
      </c>
      <c r="C224" s="13" t="s">
        <v>1</v>
      </c>
      <c r="D224" s="16">
        <v>1</v>
      </c>
      <c r="E224" s="17">
        <f>IF(E223&lt;$B218,D224*(1-$B223),"")</f>
        <v>0.99099999999999999</v>
      </c>
      <c r="F224" s="17">
        <f t="shared" ref="F224:AH224" si="24">IF(F223&lt;$B218,E224*(1-$B223),"")</f>
        <v>0.98208099999999998</v>
      </c>
      <c r="G224" s="17">
        <f t="shared" si="24"/>
        <v>0.97324227099999994</v>
      </c>
      <c r="H224" s="17">
        <f t="shared" si="24"/>
        <v>0.9644830905609999</v>
      </c>
      <c r="I224" s="17">
        <f t="shared" si="24"/>
        <v>0.9558027427459509</v>
      </c>
      <c r="J224" s="17">
        <f t="shared" si="24"/>
        <v>0.94720051806123728</v>
      </c>
      <c r="K224" s="17">
        <f t="shared" si="24"/>
        <v>0.93867571339868616</v>
      </c>
      <c r="L224" s="17">
        <f t="shared" si="24"/>
        <v>0.93022763197809799</v>
      </c>
      <c r="M224" s="17">
        <f t="shared" si="24"/>
        <v>0.92185558329029516</v>
      </c>
      <c r="N224" s="17">
        <f t="shared" si="24"/>
        <v>0.91355888304068245</v>
      </c>
      <c r="O224" s="17">
        <f t="shared" si="24"/>
        <v>0.90533685309331635</v>
      </c>
      <c r="P224" s="17">
        <f t="shared" si="24"/>
        <v>0.89718882141547651</v>
      </c>
      <c r="Q224" s="17" t="str">
        <f t="shared" si="24"/>
        <v/>
      </c>
      <c r="R224" s="17" t="str">
        <f t="shared" si="24"/>
        <v/>
      </c>
      <c r="S224" s="17" t="str">
        <f t="shared" si="24"/>
        <v/>
      </c>
      <c r="T224" s="17" t="str">
        <f t="shared" si="24"/>
        <v/>
      </c>
      <c r="U224" s="17" t="str">
        <f t="shared" si="24"/>
        <v/>
      </c>
      <c r="V224" s="17" t="str">
        <f t="shared" si="24"/>
        <v/>
      </c>
      <c r="W224" s="17" t="str">
        <f t="shared" si="24"/>
        <v/>
      </c>
      <c r="X224" s="17" t="str">
        <f t="shared" si="24"/>
        <v/>
      </c>
      <c r="Y224" s="17" t="str">
        <f t="shared" si="24"/>
        <v/>
      </c>
      <c r="Z224" s="17" t="str">
        <f t="shared" si="24"/>
        <v/>
      </c>
      <c r="AA224" s="17" t="str">
        <f t="shared" si="24"/>
        <v/>
      </c>
      <c r="AB224" s="17" t="str">
        <f t="shared" si="24"/>
        <v/>
      </c>
      <c r="AC224" s="17" t="str">
        <f t="shared" si="24"/>
        <v/>
      </c>
      <c r="AD224" s="17" t="str">
        <f t="shared" si="24"/>
        <v/>
      </c>
      <c r="AE224" s="17" t="str">
        <f t="shared" si="24"/>
        <v/>
      </c>
      <c r="AF224" s="17" t="str">
        <f t="shared" si="24"/>
        <v/>
      </c>
      <c r="AG224" s="17" t="str">
        <f t="shared" si="24"/>
        <v/>
      </c>
      <c r="AH224" s="17" t="str">
        <f t="shared" si="24"/>
        <v/>
      </c>
    </row>
    <row r="225" spans="1:34" s="13" customFormat="1">
      <c r="A225" s="18" t="s">
        <v>3</v>
      </c>
      <c r="B225" s="5">
        <v>0.10199999999999999</v>
      </c>
      <c r="C225" s="13" t="s">
        <v>19</v>
      </c>
      <c r="D225" s="29">
        <f t="shared" ref="D225:AH225" si="25">IF(ISNUMBER(D224),D224*$B223,"")</f>
        <v>8.9999999999999993E-3</v>
      </c>
      <c r="E225" s="29">
        <f t="shared" si="25"/>
        <v>8.9189999999999998E-3</v>
      </c>
      <c r="F225" s="29">
        <f t="shared" si="25"/>
        <v>8.838729E-3</v>
      </c>
      <c r="G225" s="29">
        <f t="shared" si="25"/>
        <v>8.7591804389999979E-3</v>
      </c>
      <c r="H225" s="29">
        <f t="shared" si="25"/>
        <v>8.6803478150489985E-3</v>
      </c>
      <c r="I225" s="29">
        <f t="shared" si="25"/>
        <v>8.602224684713557E-3</v>
      </c>
      <c r="J225" s="29">
        <f t="shared" si="25"/>
        <v>8.5248046625511342E-3</v>
      </c>
      <c r="K225" s="29">
        <f t="shared" si="25"/>
        <v>8.448081420588175E-3</v>
      </c>
      <c r="L225" s="29">
        <f t="shared" si="25"/>
        <v>8.3720486878028806E-3</v>
      </c>
      <c r="M225" s="29">
        <f t="shared" si="25"/>
        <v>8.2967002496126558E-3</v>
      </c>
      <c r="N225" s="29">
        <f t="shared" si="25"/>
        <v>8.2220299473661409E-3</v>
      </c>
      <c r="O225" s="29">
        <f t="shared" si="25"/>
        <v>8.1480316778398468E-3</v>
      </c>
      <c r="P225" s="29">
        <f t="shared" si="25"/>
        <v>8.0746993927392884E-3</v>
      </c>
      <c r="Q225" s="29" t="str">
        <f t="shared" si="25"/>
        <v/>
      </c>
      <c r="R225" s="29" t="str">
        <f t="shared" si="25"/>
        <v/>
      </c>
      <c r="S225" s="29" t="str">
        <f t="shared" si="25"/>
        <v/>
      </c>
      <c r="T225" s="29" t="str">
        <f t="shared" si="25"/>
        <v/>
      </c>
      <c r="U225" s="29" t="str">
        <f t="shared" si="25"/>
        <v/>
      </c>
      <c r="V225" s="29" t="str">
        <f t="shared" si="25"/>
        <v/>
      </c>
      <c r="W225" s="29" t="str">
        <f t="shared" si="25"/>
        <v/>
      </c>
      <c r="X225" s="29" t="str">
        <f t="shared" si="25"/>
        <v/>
      </c>
      <c r="Y225" s="29" t="str">
        <f t="shared" si="25"/>
        <v/>
      </c>
      <c r="Z225" s="29" t="str">
        <f t="shared" si="25"/>
        <v/>
      </c>
      <c r="AA225" s="29" t="str">
        <f t="shared" si="25"/>
        <v/>
      </c>
      <c r="AB225" s="29" t="str">
        <f t="shared" si="25"/>
        <v/>
      </c>
      <c r="AC225" s="29" t="str">
        <f t="shared" si="25"/>
        <v/>
      </c>
      <c r="AD225" s="29" t="str">
        <f t="shared" si="25"/>
        <v/>
      </c>
      <c r="AE225" s="29" t="str">
        <f t="shared" si="25"/>
        <v/>
      </c>
      <c r="AF225" s="29" t="str">
        <f t="shared" si="25"/>
        <v/>
      </c>
      <c r="AG225" s="29" t="str">
        <f t="shared" si="25"/>
        <v/>
      </c>
      <c r="AH225" s="29" t="str">
        <f t="shared" si="25"/>
        <v/>
      </c>
    </row>
    <row r="226" spans="1:34" s="13" customFormat="1">
      <c r="A226" s="14" t="s">
        <v>5</v>
      </c>
      <c r="B226" s="4">
        <f>B225*B224</f>
        <v>9.6669739775049515E-2</v>
      </c>
    </row>
    <row r="227" spans="1:34" s="13" customFormat="1">
      <c r="A227" s="14" t="s">
        <v>18</v>
      </c>
      <c r="B227" s="2">
        <v>1.2E-2</v>
      </c>
    </row>
    <row r="228" spans="1:34" s="13" customFormat="1">
      <c r="A228" s="14" t="s">
        <v>10</v>
      </c>
      <c r="B228" s="4">
        <f>B221*B222</f>
        <v>1.9922167898958881E-2</v>
      </c>
    </row>
    <row r="229" spans="1:34" s="13" customFormat="1">
      <c r="A229" s="14" t="s">
        <v>17</v>
      </c>
      <c r="B229" s="7">
        <f>B226*(3%+3%*12%)</f>
        <v>3.2481032564416635E-3</v>
      </c>
    </row>
    <row r="230" spans="1:34" s="13" customFormat="1">
      <c r="A230" s="14" t="s">
        <v>14</v>
      </c>
      <c r="B230" s="4">
        <v>1E-3</v>
      </c>
    </row>
    <row r="231" spans="1:34" s="13" customFormat="1">
      <c r="A231" s="14" t="s">
        <v>15</v>
      </c>
      <c r="B231" s="4">
        <v>1E-4</v>
      </c>
    </row>
    <row r="232" spans="1:34" s="13" customFormat="1">
      <c r="A232" s="14" t="s">
        <v>16</v>
      </c>
      <c r="B232" s="4">
        <v>1E-3</v>
      </c>
    </row>
    <row r="233" spans="1:34" s="13" customFormat="1">
      <c r="A233" s="19" t="s">
        <v>11</v>
      </c>
      <c r="B233" s="8">
        <f>B226-B227-B228-B229-B230-B231-B232-B234</f>
        <v>6.8994686196489699E-3</v>
      </c>
    </row>
    <row r="234" spans="1:34" s="22" customFormat="1" ht="14.25" thickBot="1">
      <c r="A234" s="20" t="s">
        <v>12</v>
      </c>
      <c r="B234" s="21">
        <v>5.2499999999999998E-2</v>
      </c>
    </row>
    <row r="235" spans="1:34" s="11" customFormat="1">
      <c r="A235" s="9" t="s">
        <v>4</v>
      </c>
      <c r="B235" s="10">
        <f>15*30</f>
        <v>450</v>
      </c>
    </row>
    <row r="236" spans="1:34" s="13" customFormat="1">
      <c r="A236" s="12" t="s">
        <v>13</v>
      </c>
      <c r="B236" s="1">
        <f>B218+1</f>
        <v>14</v>
      </c>
    </row>
    <row r="237" spans="1:34" s="13" customFormat="1">
      <c r="A237" s="14" t="s">
        <v>7</v>
      </c>
      <c r="B237" s="6">
        <f>B235/B236</f>
        <v>32.142857142857146</v>
      </c>
    </row>
    <row r="238" spans="1:34" s="13" customFormat="1">
      <c r="A238" s="14" t="s">
        <v>8</v>
      </c>
      <c r="B238" s="2">
        <f>1-MIN(D242:AH242)</f>
        <v>0.11088587797726279</v>
      </c>
    </row>
    <row r="239" spans="1:34" s="13" customFormat="1">
      <c r="A239" s="14" t="s">
        <v>9</v>
      </c>
      <c r="B239" s="2">
        <f>1+B238*B237</f>
        <v>4.5641889349834468</v>
      </c>
    </row>
    <row r="240" spans="1:34" s="13" customFormat="1">
      <c r="A240" s="15" t="s">
        <v>6</v>
      </c>
      <c r="B240" s="3">
        <v>4.3699999999999998E-3</v>
      </c>
    </row>
    <row r="241" spans="1:34" s="13" customFormat="1">
      <c r="A241" s="15" t="s">
        <v>0</v>
      </c>
      <c r="B241" s="3">
        <v>8.9999999999999993E-3</v>
      </c>
      <c r="D241" s="13">
        <v>0</v>
      </c>
      <c r="E241" s="13">
        <v>1</v>
      </c>
      <c r="F241" s="13">
        <v>2</v>
      </c>
      <c r="G241" s="13">
        <v>3</v>
      </c>
      <c r="H241" s="13">
        <v>4</v>
      </c>
      <c r="I241" s="13">
        <v>5</v>
      </c>
      <c r="J241" s="13">
        <v>6</v>
      </c>
      <c r="K241" s="13">
        <v>7</v>
      </c>
      <c r="L241" s="13">
        <v>8</v>
      </c>
      <c r="M241" s="13">
        <v>9</v>
      </c>
      <c r="N241" s="13">
        <v>10</v>
      </c>
      <c r="O241" s="13">
        <v>11</v>
      </c>
      <c r="P241" s="13">
        <v>12</v>
      </c>
      <c r="Q241" s="13">
        <v>13</v>
      </c>
      <c r="R241" s="13">
        <v>14</v>
      </c>
      <c r="S241" s="13">
        <v>15</v>
      </c>
      <c r="T241" s="13">
        <v>16</v>
      </c>
      <c r="U241" s="13">
        <v>17</v>
      </c>
      <c r="V241" s="13">
        <v>18</v>
      </c>
      <c r="W241" s="13">
        <v>19</v>
      </c>
      <c r="X241" s="13">
        <v>20</v>
      </c>
      <c r="Y241" s="13">
        <v>21</v>
      </c>
      <c r="Z241" s="13">
        <v>22</v>
      </c>
      <c r="AA241" s="13">
        <v>23</v>
      </c>
      <c r="AB241" s="13">
        <v>24</v>
      </c>
      <c r="AC241" s="13">
        <v>25</v>
      </c>
      <c r="AD241" s="13">
        <v>26</v>
      </c>
      <c r="AE241" s="13">
        <v>27</v>
      </c>
      <c r="AF241" s="13">
        <v>28</v>
      </c>
      <c r="AG241" s="13">
        <v>29</v>
      </c>
      <c r="AH241" s="13">
        <v>30</v>
      </c>
    </row>
    <row r="242" spans="1:34" s="13" customFormat="1">
      <c r="A242" s="14" t="s">
        <v>2</v>
      </c>
      <c r="B242" s="4">
        <f>AVERAGEIF(D242:AH242,"&gt;0")</f>
        <v>0.94355480218624865</v>
      </c>
      <c r="C242" s="13" t="s">
        <v>1</v>
      </c>
      <c r="D242" s="16">
        <v>1</v>
      </c>
      <c r="E242" s="17">
        <f>IF(E241&lt;$B236,D242*(1-$B241),"")</f>
        <v>0.99099999999999999</v>
      </c>
      <c r="F242" s="17">
        <f t="shared" ref="F242:AH242" si="26">IF(F241&lt;$B236,E242*(1-$B241),"")</f>
        <v>0.98208099999999998</v>
      </c>
      <c r="G242" s="17">
        <f t="shared" si="26"/>
        <v>0.97324227099999994</v>
      </c>
      <c r="H242" s="17">
        <f t="shared" si="26"/>
        <v>0.9644830905609999</v>
      </c>
      <c r="I242" s="17">
        <f t="shared" si="26"/>
        <v>0.9558027427459509</v>
      </c>
      <c r="J242" s="17">
        <f t="shared" si="26"/>
        <v>0.94720051806123728</v>
      </c>
      <c r="K242" s="17">
        <f t="shared" si="26"/>
        <v>0.93867571339868616</v>
      </c>
      <c r="L242" s="17">
        <f t="shared" si="26"/>
        <v>0.93022763197809799</v>
      </c>
      <c r="M242" s="17">
        <f t="shared" si="26"/>
        <v>0.92185558329029516</v>
      </c>
      <c r="N242" s="17">
        <f t="shared" si="26"/>
        <v>0.91355888304068245</v>
      </c>
      <c r="O242" s="17">
        <f t="shared" si="26"/>
        <v>0.90533685309331635</v>
      </c>
      <c r="P242" s="17">
        <f t="shared" si="26"/>
        <v>0.89718882141547651</v>
      </c>
      <c r="Q242" s="17">
        <f t="shared" si="26"/>
        <v>0.88911412202273721</v>
      </c>
      <c r="R242" s="17" t="str">
        <f t="shared" si="26"/>
        <v/>
      </c>
      <c r="S242" s="17" t="str">
        <f t="shared" si="26"/>
        <v/>
      </c>
      <c r="T242" s="17" t="str">
        <f t="shared" si="26"/>
        <v/>
      </c>
      <c r="U242" s="17" t="str">
        <f t="shared" si="26"/>
        <v/>
      </c>
      <c r="V242" s="17" t="str">
        <f t="shared" si="26"/>
        <v/>
      </c>
      <c r="W242" s="17" t="str">
        <f t="shared" si="26"/>
        <v/>
      </c>
      <c r="X242" s="17" t="str">
        <f t="shared" si="26"/>
        <v/>
      </c>
      <c r="Y242" s="17" t="str">
        <f t="shared" si="26"/>
        <v/>
      </c>
      <c r="Z242" s="17" t="str">
        <f t="shared" si="26"/>
        <v/>
      </c>
      <c r="AA242" s="17" t="str">
        <f t="shared" si="26"/>
        <v/>
      </c>
      <c r="AB242" s="17" t="str">
        <f t="shared" si="26"/>
        <v/>
      </c>
      <c r="AC242" s="17" t="str">
        <f t="shared" si="26"/>
        <v/>
      </c>
      <c r="AD242" s="17" t="str">
        <f t="shared" si="26"/>
        <v/>
      </c>
      <c r="AE242" s="17" t="str">
        <f t="shared" si="26"/>
        <v/>
      </c>
      <c r="AF242" s="17" t="str">
        <f t="shared" si="26"/>
        <v/>
      </c>
      <c r="AG242" s="17" t="str">
        <f t="shared" si="26"/>
        <v/>
      </c>
      <c r="AH242" s="17" t="str">
        <f t="shared" si="26"/>
        <v/>
      </c>
    </row>
    <row r="243" spans="1:34" s="13" customFormat="1">
      <c r="A243" s="18" t="s">
        <v>3</v>
      </c>
      <c r="B243" s="5">
        <v>0.10199999999999999</v>
      </c>
      <c r="C243" s="13" t="s">
        <v>19</v>
      </c>
      <c r="D243" s="29">
        <f t="shared" ref="D243:AH243" si="27">IF(ISNUMBER(D242),D242*$B241,"")</f>
        <v>8.9999999999999993E-3</v>
      </c>
      <c r="E243" s="29">
        <f t="shared" si="27"/>
        <v>8.9189999999999998E-3</v>
      </c>
      <c r="F243" s="29">
        <f t="shared" si="27"/>
        <v>8.838729E-3</v>
      </c>
      <c r="G243" s="29">
        <f t="shared" si="27"/>
        <v>8.7591804389999979E-3</v>
      </c>
      <c r="H243" s="29">
        <f t="shared" si="27"/>
        <v>8.6803478150489985E-3</v>
      </c>
      <c r="I243" s="29">
        <f t="shared" si="27"/>
        <v>8.602224684713557E-3</v>
      </c>
      <c r="J243" s="29">
        <f t="shared" si="27"/>
        <v>8.5248046625511342E-3</v>
      </c>
      <c r="K243" s="29">
        <f t="shared" si="27"/>
        <v>8.448081420588175E-3</v>
      </c>
      <c r="L243" s="29">
        <f t="shared" si="27"/>
        <v>8.3720486878028806E-3</v>
      </c>
      <c r="M243" s="29">
        <f t="shared" si="27"/>
        <v>8.2967002496126558E-3</v>
      </c>
      <c r="N243" s="29">
        <f t="shared" si="27"/>
        <v>8.2220299473661409E-3</v>
      </c>
      <c r="O243" s="29">
        <f t="shared" si="27"/>
        <v>8.1480316778398468E-3</v>
      </c>
      <c r="P243" s="29">
        <f t="shared" si="27"/>
        <v>8.0746993927392884E-3</v>
      </c>
      <c r="Q243" s="29">
        <f t="shared" si="27"/>
        <v>8.0020270982046338E-3</v>
      </c>
      <c r="R243" s="29" t="str">
        <f t="shared" si="27"/>
        <v/>
      </c>
      <c r="S243" s="29" t="str">
        <f t="shared" si="27"/>
        <v/>
      </c>
      <c r="T243" s="29" t="str">
        <f t="shared" si="27"/>
        <v/>
      </c>
      <c r="U243" s="29" t="str">
        <f t="shared" si="27"/>
        <v/>
      </c>
      <c r="V243" s="29" t="str">
        <f t="shared" si="27"/>
        <v/>
      </c>
      <c r="W243" s="29" t="str">
        <f t="shared" si="27"/>
        <v/>
      </c>
      <c r="X243" s="29" t="str">
        <f t="shared" si="27"/>
        <v/>
      </c>
      <c r="Y243" s="29" t="str">
        <f t="shared" si="27"/>
        <v/>
      </c>
      <c r="Z243" s="29" t="str">
        <f t="shared" si="27"/>
        <v/>
      </c>
      <c r="AA243" s="29" t="str">
        <f t="shared" si="27"/>
        <v/>
      </c>
      <c r="AB243" s="29" t="str">
        <f t="shared" si="27"/>
        <v/>
      </c>
      <c r="AC243" s="29" t="str">
        <f t="shared" si="27"/>
        <v/>
      </c>
      <c r="AD243" s="29" t="str">
        <f t="shared" si="27"/>
        <v/>
      </c>
      <c r="AE243" s="29" t="str">
        <f t="shared" si="27"/>
        <v/>
      </c>
      <c r="AF243" s="29" t="str">
        <f t="shared" si="27"/>
        <v/>
      </c>
      <c r="AG243" s="29" t="str">
        <f t="shared" si="27"/>
        <v/>
      </c>
      <c r="AH243" s="29" t="str">
        <f t="shared" si="27"/>
        <v/>
      </c>
    </row>
    <row r="244" spans="1:34" s="13" customFormat="1">
      <c r="A244" s="14" t="s">
        <v>5</v>
      </c>
      <c r="B244" s="4">
        <f>B243*B242</f>
        <v>9.6242589822997354E-2</v>
      </c>
    </row>
    <row r="245" spans="1:34" s="13" customFormat="1">
      <c r="A245" s="14" t="s">
        <v>18</v>
      </c>
      <c r="B245" s="2">
        <v>1.2E-2</v>
      </c>
    </row>
    <row r="246" spans="1:34" s="13" customFormat="1">
      <c r="A246" s="14" t="s">
        <v>10</v>
      </c>
      <c r="B246" s="4">
        <f>B239*B240</f>
        <v>1.9945505645877663E-2</v>
      </c>
    </row>
    <row r="247" spans="1:34" s="13" customFormat="1">
      <c r="A247" s="14" t="s">
        <v>17</v>
      </c>
      <c r="B247" s="7">
        <f>B244*(3%+3%*12%)</f>
        <v>3.2337510180527108E-3</v>
      </c>
    </row>
    <row r="248" spans="1:34" s="13" customFormat="1">
      <c r="A248" s="14" t="s">
        <v>14</v>
      </c>
      <c r="B248" s="4">
        <v>1E-3</v>
      </c>
    </row>
    <row r="249" spans="1:34" s="13" customFormat="1">
      <c r="A249" s="14" t="s">
        <v>15</v>
      </c>
      <c r="B249" s="4">
        <v>1E-4</v>
      </c>
    </row>
    <row r="250" spans="1:34" s="13" customFormat="1">
      <c r="A250" s="14" t="s">
        <v>16</v>
      </c>
      <c r="B250" s="4">
        <v>1E-3</v>
      </c>
    </row>
    <row r="251" spans="1:34" s="13" customFormat="1">
      <c r="A251" s="19" t="s">
        <v>11</v>
      </c>
      <c r="B251" s="8">
        <f>B244-B245-B246-B247-B248-B249-B250-B252</f>
        <v>6.4633331590669835E-3</v>
      </c>
    </row>
    <row r="252" spans="1:34" s="22" customFormat="1" ht="14.25" thickBot="1">
      <c r="A252" s="20" t="s">
        <v>12</v>
      </c>
      <c r="B252" s="21">
        <v>5.2499999999999998E-2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H16" sqref="H16"/>
    </sheetView>
  </sheetViews>
  <sheetFormatPr defaultRowHeight="13.5"/>
  <cols>
    <col min="1" max="1" width="22.5" bestFit="1" customWidth="1"/>
  </cols>
  <sheetData>
    <row r="1" spans="1:15" ht="14.25" thickBot="1">
      <c r="A1" s="32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3"/>
    </row>
    <row r="2" spans="1:15">
      <c r="A2" s="9" t="s">
        <v>4</v>
      </c>
      <c r="B2" s="10">
        <f>Sheet2!B1</f>
        <v>450</v>
      </c>
      <c r="C2" s="10">
        <f>Sheet2!B19</f>
        <v>450</v>
      </c>
      <c r="D2" s="10">
        <f>Sheet2!B37</f>
        <v>450</v>
      </c>
      <c r="E2" s="10">
        <f>Sheet2!B55</f>
        <v>450</v>
      </c>
      <c r="F2" s="10">
        <f>Sheet2!B73</f>
        <v>450</v>
      </c>
      <c r="G2" s="10">
        <f>Sheet2!B91</f>
        <v>450</v>
      </c>
      <c r="H2" s="10">
        <f>Sheet2!B109</f>
        <v>450</v>
      </c>
      <c r="I2" s="10">
        <f>Sheet2!B127</f>
        <v>450</v>
      </c>
      <c r="J2" s="10">
        <f>Sheet2!B145</f>
        <v>450</v>
      </c>
      <c r="K2" s="10">
        <f>Sheet2!B163</f>
        <v>450</v>
      </c>
      <c r="L2" s="10">
        <f>Sheet2!B181</f>
        <v>450</v>
      </c>
      <c r="M2" s="10">
        <f>Sheet2!B199</f>
        <v>450</v>
      </c>
      <c r="N2" s="10">
        <f>Sheet2!B217</f>
        <v>450</v>
      </c>
      <c r="O2" s="34">
        <v>450</v>
      </c>
    </row>
    <row r="3" spans="1:15">
      <c r="A3" s="12" t="s">
        <v>13</v>
      </c>
      <c r="B3" s="1">
        <f>Sheet2!B2</f>
        <v>1</v>
      </c>
      <c r="C3" s="1">
        <f>Sheet2!B20</f>
        <v>2</v>
      </c>
      <c r="D3" s="1">
        <f>Sheet2!B38</f>
        <v>3</v>
      </c>
      <c r="E3" s="1">
        <f>Sheet2!B56</f>
        <v>4</v>
      </c>
      <c r="F3" s="1">
        <f>Sheet2!B74</f>
        <v>5</v>
      </c>
      <c r="G3" s="1">
        <f>Sheet2!B92</f>
        <v>6</v>
      </c>
      <c r="H3" s="1">
        <f>Sheet2!B110</f>
        <v>7</v>
      </c>
      <c r="I3" s="1">
        <f>Sheet2!B128</f>
        <v>8</v>
      </c>
      <c r="J3" s="1">
        <f>Sheet2!B146</f>
        <v>9</v>
      </c>
      <c r="K3" s="1">
        <f>Sheet2!B164</f>
        <v>10</v>
      </c>
      <c r="L3" s="1">
        <f>Sheet2!B182</f>
        <v>11</v>
      </c>
      <c r="M3" s="1">
        <f>Sheet2!B200</f>
        <v>12</v>
      </c>
      <c r="N3" s="1">
        <f>Sheet2!B218</f>
        <v>13</v>
      </c>
      <c r="O3" s="35">
        <v>14</v>
      </c>
    </row>
    <row r="4" spans="1:15">
      <c r="A4" s="14" t="s">
        <v>7</v>
      </c>
      <c r="B4" s="6">
        <f>Sheet2!B3</f>
        <v>450</v>
      </c>
      <c r="C4" s="6">
        <f>Sheet2!B21</f>
        <v>225</v>
      </c>
      <c r="D4" s="6">
        <f>Sheet2!B39</f>
        <v>150</v>
      </c>
      <c r="E4" s="6">
        <f>Sheet2!B57</f>
        <v>112.5</v>
      </c>
      <c r="F4" s="6">
        <f>Sheet2!B75</f>
        <v>90</v>
      </c>
      <c r="G4" s="6">
        <f>Sheet2!B93</f>
        <v>75</v>
      </c>
      <c r="H4" s="6">
        <f>Sheet2!B111</f>
        <v>64.285714285714292</v>
      </c>
      <c r="I4" s="6">
        <f>Sheet2!B129</f>
        <v>56.25</v>
      </c>
      <c r="J4" s="6">
        <f>Sheet2!B147</f>
        <v>50</v>
      </c>
      <c r="K4" s="6">
        <f>Sheet2!B165</f>
        <v>45</v>
      </c>
      <c r="L4" s="6">
        <f>Sheet2!B183</f>
        <v>40.909090909090907</v>
      </c>
      <c r="M4" s="6">
        <f>Sheet2!B201</f>
        <v>37.5</v>
      </c>
      <c r="N4" s="6">
        <f>Sheet2!B219</f>
        <v>34.615384615384613</v>
      </c>
      <c r="O4" s="36">
        <v>32.142857142857146</v>
      </c>
    </row>
    <row r="5" spans="1:15">
      <c r="A5" s="14" t="s">
        <v>8</v>
      </c>
      <c r="B5" s="4">
        <f>Sheet2!B4</f>
        <v>8.9999999999999993E-3</v>
      </c>
      <c r="C5" s="4">
        <f>Sheet2!B22</f>
        <v>1.7918999999999997E-2</v>
      </c>
      <c r="D5" s="4">
        <f>Sheet2!B40</f>
        <v>2.6757728999999997E-2</v>
      </c>
      <c r="E5" s="4">
        <f>Sheet2!B58</f>
        <v>3.5516909438999995E-2</v>
      </c>
      <c r="F5" s="4">
        <f>Sheet2!B76</f>
        <v>4.4197257254048994E-2</v>
      </c>
      <c r="G5" s="4">
        <f>Sheet2!B94</f>
        <v>5.2799481938762549E-2</v>
      </c>
      <c r="H5" s="4">
        <f>Sheet2!B112</f>
        <v>6.1324286601313685E-2</v>
      </c>
      <c r="I5" s="4">
        <f>Sheet2!B130</f>
        <v>6.9772368021901857E-2</v>
      </c>
      <c r="J5" s="4">
        <f>Sheet2!B148</f>
        <v>7.8144416709704734E-2</v>
      </c>
      <c r="K5" s="4">
        <f>Sheet2!B166</f>
        <v>8.6441116959317388E-2</v>
      </c>
      <c r="L5" s="4">
        <f>Sheet2!B184</f>
        <v>9.4663146906683523E-2</v>
      </c>
      <c r="M5" s="4">
        <f>Sheet2!B202</f>
        <v>0.10281117858452338</v>
      </c>
      <c r="N5" s="4">
        <f>Sheet2!B220</f>
        <v>0.11088587797726267</v>
      </c>
      <c r="O5" s="37">
        <v>0.11088587797726279</v>
      </c>
    </row>
    <row r="6" spans="1:15">
      <c r="A6" s="14" t="s">
        <v>9</v>
      </c>
      <c r="B6" s="4">
        <f>Sheet2!B5</f>
        <v>5.05</v>
      </c>
      <c r="C6" s="4">
        <f>Sheet2!B23</f>
        <v>5.0317749999999997</v>
      </c>
      <c r="D6" s="4">
        <f>Sheet2!B41</f>
        <v>5.0136593499999993</v>
      </c>
      <c r="E6" s="4">
        <f>Sheet2!B59</f>
        <v>4.9956523118874996</v>
      </c>
      <c r="F6" s="4">
        <f>Sheet2!B77</f>
        <v>4.977753152864409</v>
      </c>
      <c r="G6" s="4">
        <f>Sheet2!B95</f>
        <v>4.959961145407191</v>
      </c>
      <c r="H6" s="4">
        <f>Sheet2!B113</f>
        <v>4.9422755672273091</v>
      </c>
      <c r="I6" s="4">
        <f>Sheet2!B131</f>
        <v>4.924695701231979</v>
      </c>
      <c r="J6" s="4">
        <f>Sheet2!B149</f>
        <v>4.9072208354852371</v>
      </c>
      <c r="K6" s="4">
        <f>Sheet2!B167</f>
        <v>4.8898502631692828</v>
      </c>
      <c r="L6" s="4">
        <f>Sheet2!B185</f>
        <v>4.8725832825461435</v>
      </c>
      <c r="M6" s="4">
        <f>Sheet2!B203</f>
        <v>4.8554191969196268</v>
      </c>
      <c r="N6" s="4">
        <f>Sheet2!B221</f>
        <v>4.8383573145975536</v>
      </c>
      <c r="O6" s="37">
        <v>4.5641889349834468</v>
      </c>
    </row>
    <row r="7" spans="1:15">
      <c r="A7" s="15" t="s">
        <v>6</v>
      </c>
      <c r="B7" s="23">
        <f>Sheet2!B6</f>
        <v>4.3699999999999998E-3</v>
      </c>
      <c r="C7" s="23">
        <f>Sheet2!B24</f>
        <v>4.3699999999999998E-3</v>
      </c>
      <c r="D7" s="23">
        <f>Sheet2!B42</f>
        <v>4.3699999999999998E-3</v>
      </c>
      <c r="E7" s="23">
        <f>Sheet2!B60</f>
        <v>4.3699999999999998E-3</v>
      </c>
      <c r="F7" s="23">
        <f>Sheet2!B78</f>
        <v>4.3699999999999998E-3</v>
      </c>
      <c r="G7" s="23">
        <f>Sheet2!B96</f>
        <v>4.3699999999999998E-3</v>
      </c>
      <c r="H7" s="23">
        <f>Sheet2!B114</f>
        <v>4.3699999999999998E-3</v>
      </c>
      <c r="I7" s="23">
        <f>Sheet2!B132</f>
        <v>4.3699999999999998E-3</v>
      </c>
      <c r="J7" s="23">
        <f>Sheet2!B150</f>
        <v>4.3699999999999998E-3</v>
      </c>
      <c r="K7" s="23">
        <f>Sheet2!B168</f>
        <v>4.3699999999999998E-3</v>
      </c>
      <c r="L7" s="23">
        <f>Sheet2!B186</f>
        <v>4.3699999999999998E-3</v>
      </c>
      <c r="M7" s="23">
        <f>Sheet2!B204</f>
        <v>4.3699999999999998E-3</v>
      </c>
      <c r="N7" s="23">
        <f>Sheet2!B222</f>
        <v>4.3699999999999998E-3</v>
      </c>
      <c r="O7" s="38">
        <v>4.3699999999999998E-3</v>
      </c>
    </row>
    <row r="8" spans="1:15">
      <c r="A8" s="15" t="s">
        <v>0</v>
      </c>
      <c r="B8" s="23">
        <f>Sheet2!B7</f>
        <v>8.9999999999999993E-3</v>
      </c>
      <c r="C8" s="23">
        <f>Sheet2!B25</f>
        <v>8.9999999999999993E-3</v>
      </c>
      <c r="D8" s="23">
        <f>Sheet2!B43</f>
        <v>8.9999999999999993E-3</v>
      </c>
      <c r="E8" s="23">
        <f>Sheet2!B61</f>
        <v>8.9999999999999993E-3</v>
      </c>
      <c r="F8" s="23">
        <f>Sheet2!B79</f>
        <v>8.9999999999999993E-3</v>
      </c>
      <c r="G8" s="23">
        <f>Sheet2!B97</f>
        <v>8.9999999999999993E-3</v>
      </c>
      <c r="H8" s="23">
        <f>Sheet2!B115</f>
        <v>8.9999999999999993E-3</v>
      </c>
      <c r="I8" s="23">
        <f>Sheet2!B133</f>
        <v>8.9999999999999993E-3</v>
      </c>
      <c r="J8" s="23">
        <f>Sheet2!B151</f>
        <v>8.9999999999999993E-3</v>
      </c>
      <c r="K8" s="23">
        <f>Sheet2!B169</f>
        <v>8.9999999999999993E-3</v>
      </c>
      <c r="L8" s="23">
        <f>Sheet2!B187</f>
        <v>8.9999999999999993E-3</v>
      </c>
      <c r="M8" s="23">
        <f>Sheet2!B205</f>
        <v>8.9999999999999993E-3</v>
      </c>
      <c r="N8" s="23">
        <f>Sheet2!B223</f>
        <v>8.9999999999999993E-3</v>
      </c>
      <c r="O8" s="38">
        <v>8.9999999999999993E-3</v>
      </c>
    </row>
    <row r="9" spans="1:15">
      <c r="A9" s="14" t="s">
        <v>2</v>
      </c>
      <c r="B9" s="4">
        <f>Sheet2!B8</f>
        <v>1</v>
      </c>
      <c r="C9" s="4">
        <f>Sheet2!B26</f>
        <v>0.99550000000000005</v>
      </c>
      <c r="D9" s="4">
        <f>Sheet2!B44</f>
        <v>0.99102699999999999</v>
      </c>
      <c r="E9" s="4">
        <f>Sheet2!B62</f>
        <v>0.98658081774999995</v>
      </c>
      <c r="F9" s="4">
        <f>Sheet2!B80</f>
        <v>0.98216127231219996</v>
      </c>
      <c r="G9" s="4">
        <f>Sheet2!B98</f>
        <v>0.97776818405115851</v>
      </c>
      <c r="H9" s="4">
        <f>Sheet2!B116</f>
        <v>0.97340137462402687</v>
      </c>
      <c r="I9" s="4">
        <f>Sheet2!B134</f>
        <v>0.96906066697085924</v>
      </c>
      <c r="J9" s="4">
        <f>Sheet2!B152</f>
        <v>0.96474588530499694</v>
      </c>
      <c r="K9" s="4">
        <f>Sheet2!B170</f>
        <v>0.96045685510352674</v>
      </c>
      <c r="L9" s="4">
        <f>Sheet2!B188</f>
        <v>0.95619340309781364</v>
      </c>
      <c r="M9" s="4">
        <f>Sheet2!B206</f>
        <v>0.95195535726410563</v>
      </c>
      <c r="N9" s="4">
        <f>Sheet2!B224</f>
        <v>0.947742546814211</v>
      </c>
      <c r="O9" s="37">
        <v>0.94355480218624865</v>
      </c>
    </row>
    <row r="10" spans="1:15">
      <c r="A10" s="18" t="s">
        <v>3</v>
      </c>
      <c r="B10" s="24">
        <f>Sheet2!B9</f>
        <v>0.10199999999999999</v>
      </c>
      <c r="C10" s="24">
        <f>Sheet2!B27</f>
        <v>0.10199999999999999</v>
      </c>
      <c r="D10" s="24">
        <f>Sheet2!B45</f>
        <v>0.10199999999999999</v>
      </c>
      <c r="E10" s="24">
        <f>Sheet2!B63</f>
        <v>0.10199999999999999</v>
      </c>
      <c r="F10" s="24">
        <f>Sheet2!B81</f>
        <v>0.10199999999999999</v>
      </c>
      <c r="G10" s="24">
        <f>Sheet2!B99</f>
        <v>0.10199999999999999</v>
      </c>
      <c r="H10" s="24">
        <f>Sheet2!B117</f>
        <v>0.10199999999999999</v>
      </c>
      <c r="I10" s="24">
        <f>Sheet2!B135</f>
        <v>0.10199999999999999</v>
      </c>
      <c r="J10" s="24">
        <f>Sheet2!B153</f>
        <v>0.10199999999999999</v>
      </c>
      <c r="K10" s="24">
        <f>Sheet2!B171</f>
        <v>0.10199999999999999</v>
      </c>
      <c r="L10" s="24">
        <f>Sheet2!B189</f>
        <v>0.10199999999999999</v>
      </c>
      <c r="M10" s="24">
        <f>Sheet2!B207</f>
        <v>0.10199999999999999</v>
      </c>
      <c r="N10" s="24">
        <f>Sheet2!B225</f>
        <v>0.10199999999999999</v>
      </c>
      <c r="O10" s="39">
        <v>0.10199999999999999</v>
      </c>
    </row>
    <row r="11" spans="1:15">
      <c r="A11" s="14" t="s">
        <v>5</v>
      </c>
      <c r="B11" s="4">
        <f>Sheet2!B10</f>
        <v>0.10199999999999999</v>
      </c>
      <c r="C11" s="4">
        <f>Sheet2!B28</f>
        <v>0.10154099999999999</v>
      </c>
      <c r="D11" s="4">
        <f>Sheet2!B46</f>
        <v>0.101084754</v>
      </c>
      <c r="E11" s="4">
        <f>Sheet2!B64</f>
        <v>0.10063124341049999</v>
      </c>
      <c r="F11" s="4">
        <f>Sheet2!B82</f>
        <v>0.10018044977584439</v>
      </c>
      <c r="G11" s="4">
        <f>Sheet2!B100</f>
        <v>9.9732354773218165E-2</v>
      </c>
      <c r="H11" s="4">
        <f>Sheet2!B118</f>
        <v>9.9286940211650729E-2</v>
      </c>
      <c r="I11" s="4">
        <f>Sheet2!B136</f>
        <v>9.8844188031027638E-2</v>
      </c>
      <c r="J11" s="4">
        <f>Sheet2!B154</f>
        <v>9.8404080301109684E-2</v>
      </c>
      <c r="K11" s="4">
        <f>Sheet2!B172</f>
        <v>9.7966599220559725E-2</v>
      </c>
      <c r="L11" s="4">
        <f>Sheet2!B190</f>
        <v>9.7531727115976991E-2</v>
      </c>
      <c r="M11" s="4">
        <f>Sheet2!B208</f>
        <v>9.7099446440938764E-2</v>
      </c>
      <c r="N11" s="4">
        <f>Sheet2!B226</f>
        <v>9.6669739775049515E-2</v>
      </c>
      <c r="O11" s="37">
        <v>9.6242589822997354E-2</v>
      </c>
    </row>
    <row r="12" spans="1:15">
      <c r="A12" s="14" t="s">
        <v>18</v>
      </c>
      <c r="B12" s="4">
        <f>Sheet2!B11</f>
        <v>1.2E-2</v>
      </c>
      <c r="C12" s="4">
        <f>Sheet2!B29</f>
        <v>1.2E-2</v>
      </c>
      <c r="D12" s="4">
        <f>Sheet2!B47</f>
        <v>1.2E-2</v>
      </c>
      <c r="E12" s="4">
        <f>Sheet2!B65</f>
        <v>1.2E-2</v>
      </c>
      <c r="F12" s="4">
        <f>Sheet2!B83</f>
        <v>1.2E-2</v>
      </c>
      <c r="G12" s="4">
        <f>Sheet2!B101</f>
        <v>1.2E-2</v>
      </c>
      <c r="H12" s="4">
        <f>Sheet2!B119</f>
        <v>1.2E-2</v>
      </c>
      <c r="I12" s="4">
        <f>Sheet2!B137</f>
        <v>1.2E-2</v>
      </c>
      <c r="J12" s="4">
        <f>Sheet2!B155</f>
        <v>1.2E-2</v>
      </c>
      <c r="K12" s="4">
        <f>Sheet2!B173</f>
        <v>1.2E-2</v>
      </c>
      <c r="L12" s="4">
        <f>Sheet2!B191</f>
        <v>1.2E-2</v>
      </c>
      <c r="M12" s="4">
        <f>Sheet2!B209</f>
        <v>1.2E-2</v>
      </c>
      <c r="N12" s="4">
        <f>Sheet2!B227</f>
        <v>1.2E-2</v>
      </c>
      <c r="O12" s="37">
        <v>1.2E-2</v>
      </c>
    </row>
    <row r="13" spans="1:15">
      <c r="A13" s="26" t="s">
        <v>10</v>
      </c>
      <c r="B13" s="27">
        <f>Sheet2!B12</f>
        <v>2.2068499999999998E-2</v>
      </c>
      <c r="C13" s="27">
        <f>Sheet2!B30</f>
        <v>2.1988856749999997E-2</v>
      </c>
      <c r="D13" s="27">
        <f>Sheet2!B48</f>
        <v>2.1909691359499994E-2</v>
      </c>
      <c r="E13" s="27">
        <f>Sheet2!B66</f>
        <v>2.1831000602948371E-2</v>
      </c>
      <c r="F13" s="27">
        <f>Sheet2!B84</f>
        <v>2.1752781278017465E-2</v>
      </c>
      <c r="G13" s="27">
        <f>Sheet2!B102</f>
        <v>2.1675030205429425E-2</v>
      </c>
      <c r="H13" s="27">
        <f>Sheet2!B120</f>
        <v>2.1597744228783338E-2</v>
      </c>
      <c r="I13" s="27">
        <f>Sheet2!B138</f>
        <v>2.1520920214383746E-2</v>
      </c>
      <c r="J13" s="27">
        <f>Sheet2!B156</f>
        <v>2.1444555051070485E-2</v>
      </c>
      <c r="K13" s="27">
        <f>Sheet2!B174</f>
        <v>2.1368645650049766E-2</v>
      </c>
      <c r="L13" s="27">
        <f>Sheet2!B192</f>
        <v>2.1293188944726645E-2</v>
      </c>
      <c r="M13" s="27">
        <f>Sheet2!B210</f>
        <v>2.1218181890538767E-2</v>
      </c>
      <c r="N13" s="27">
        <f>Sheet2!B228</f>
        <v>2.1143621464791307E-2</v>
      </c>
      <c r="O13" s="40">
        <v>1.9945505645877663E-2</v>
      </c>
    </row>
    <row r="14" spans="1:15">
      <c r="A14" s="14" t="s">
        <v>17</v>
      </c>
      <c r="B14" s="4">
        <f>Sheet2!B13</f>
        <v>3.4271999999999996E-3</v>
      </c>
      <c r="C14" s="4">
        <f>Sheet2!B31</f>
        <v>3.4117775999999997E-3</v>
      </c>
      <c r="D14" s="4">
        <f>Sheet2!B49</f>
        <v>3.3964477343999999E-3</v>
      </c>
      <c r="E14" s="4">
        <f>Sheet2!B67</f>
        <v>3.3812097785927996E-3</v>
      </c>
      <c r="F14" s="4">
        <f>Sheet2!B85</f>
        <v>3.3660631124683713E-3</v>
      </c>
      <c r="G14" s="4">
        <f>Sheet2!B103</f>
        <v>3.3510071203801299E-3</v>
      </c>
      <c r="H14" s="4">
        <f>Sheet2!B121</f>
        <v>3.3360411911114644E-3</v>
      </c>
      <c r="I14" s="4">
        <f>Sheet2!B139</f>
        <v>3.3211647178425286E-3</v>
      </c>
      <c r="J14" s="4">
        <f>Sheet2!B157</f>
        <v>3.3063770981172852E-3</v>
      </c>
      <c r="K14" s="4">
        <f>Sheet2!B175</f>
        <v>3.2916777338108066E-3</v>
      </c>
      <c r="L14" s="4">
        <f>Sheet2!B193</f>
        <v>3.2770660310968269E-3</v>
      </c>
      <c r="M14" s="4">
        <f>Sheet2!B211</f>
        <v>3.2625414004155422E-3</v>
      </c>
      <c r="N14" s="4">
        <f>Sheet2!B229</f>
        <v>3.2481032564416635E-3</v>
      </c>
      <c r="O14" s="37">
        <v>3.2337510180527108E-3</v>
      </c>
    </row>
    <row r="15" spans="1:15">
      <c r="A15" s="14" t="s">
        <v>14</v>
      </c>
      <c r="B15" s="4">
        <f>Sheet2!B14</f>
        <v>1E-3</v>
      </c>
      <c r="C15" s="4">
        <f>Sheet2!B32</f>
        <v>1E-3</v>
      </c>
      <c r="D15" s="4">
        <f>Sheet2!B50</f>
        <v>1E-3</v>
      </c>
      <c r="E15" s="4">
        <f>Sheet2!B68</f>
        <v>1E-3</v>
      </c>
      <c r="F15" s="4">
        <f>Sheet2!B86</f>
        <v>1E-3</v>
      </c>
      <c r="G15" s="4">
        <f>Sheet2!B104</f>
        <v>1E-3</v>
      </c>
      <c r="H15" s="4">
        <f>Sheet2!B122</f>
        <v>1E-3</v>
      </c>
      <c r="I15" s="4">
        <f>Sheet2!B140</f>
        <v>1E-3</v>
      </c>
      <c r="J15" s="4">
        <f>Sheet2!B158</f>
        <v>1E-3</v>
      </c>
      <c r="K15" s="4">
        <f>Sheet2!B176</f>
        <v>1E-3</v>
      </c>
      <c r="L15" s="4">
        <f>Sheet2!B194</f>
        <v>1E-3</v>
      </c>
      <c r="M15" s="4">
        <f>Sheet2!B212</f>
        <v>1E-3</v>
      </c>
      <c r="N15" s="4">
        <f>Sheet2!B230</f>
        <v>1E-3</v>
      </c>
      <c r="O15" s="37">
        <v>1E-3</v>
      </c>
    </row>
    <row r="16" spans="1:15">
      <c r="A16" s="14" t="s">
        <v>15</v>
      </c>
      <c r="B16" s="4">
        <f>Sheet2!B15</f>
        <v>1E-4</v>
      </c>
      <c r="C16" s="4">
        <f>Sheet2!B33</f>
        <v>1E-4</v>
      </c>
      <c r="D16" s="4">
        <f>Sheet2!B51</f>
        <v>1E-4</v>
      </c>
      <c r="E16" s="4">
        <f>Sheet2!B69</f>
        <v>1E-4</v>
      </c>
      <c r="F16" s="4">
        <f>Sheet2!B87</f>
        <v>1E-4</v>
      </c>
      <c r="G16" s="4">
        <f>Sheet2!B105</f>
        <v>1E-4</v>
      </c>
      <c r="H16" s="4">
        <f>Sheet2!B123</f>
        <v>1E-4</v>
      </c>
      <c r="I16" s="4">
        <f>Sheet2!B141</f>
        <v>1E-4</v>
      </c>
      <c r="J16" s="4">
        <f>Sheet2!B159</f>
        <v>1E-4</v>
      </c>
      <c r="K16" s="4">
        <f>Sheet2!B177</f>
        <v>1E-4</v>
      </c>
      <c r="L16" s="4">
        <f>Sheet2!B195</f>
        <v>1E-4</v>
      </c>
      <c r="M16" s="4">
        <f>Sheet2!B213</f>
        <v>1E-4</v>
      </c>
      <c r="N16" s="4">
        <f>Sheet2!B231</f>
        <v>1E-4</v>
      </c>
      <c r="O16" s="37">
        <v>1E-4</v>
      </c>
    </row>
    <row r="17" spans="1:15">
      <c r="A17" s="14" t="s">
        <v>16</v>
      </c>
      <c r="B17" s="4">
        <f>Sheet2!B16</f>
        <v>1E-3</v>
      </c>
      <c r="C17" s="4">
        <f>Sheet2!B34</f>
        <v>1E-3</v>
      </c>
      <c r="D17" s="4">
        <f>Sheet2!B52</f>
        <v>1E-3</v>
      </c>
      <c r="E17" s="4">
        <f>Sheet2!B70</f>
        <v>1E-3</v>
      </c>
      <c r="F17" s="4">
        <f>Sheet2!B88</f>
        <v>1E-3</v>
      </c>
      <c r="G17" s="4">
        <f>Sheet2!B106</f>
        <v>1E-3</v>
      </c>
      <c r="H17" s="4">
        <f>Sheet2!B124</f>
        <v>1E-3</v>
      </c>
      <c r="I17" s="4">
        <f>Sheet2!B142</f>
        <v>1E-3</v>
      </c>
      <c r="J17" s="4">
        <f>Sheet2!B160</f>
        <v>1E-3</v>
      </c>
      <c r="K17" s="4">
        <f>Sheet2!B178</f>
        <v>1E-3</v>
      </c>
      <c r="L17" s="4">
        <f>Sheet2!B196</f>
        <v>1E-3</v>
      </c>
      <c r="M17" s="4">
        <f>Sheet2!B214</f>
        <v>1E-3</v>
      </c>
      <c r="N17" s="4">
        <f>Sheet2!B232</f>
        <v>1E-3</v>
      </c>
      <c r="O17" s="37">
        <v>1E-3</v>
      </c>
    </row>
    <row r="18" spans="1:15">
      <c r="A18" s="19" t="s">
        <v>11</v>
      </c>
      <c r="B18" s="8">
        <f>Sheet2!B17</f>
        <v>9.9042999999999978E-3</v>
      </c>
      <c r="C18" s="8">
        <f>Sheet2!B35</f>
        <v>9.5403656500000003E-3</v>
      </c>
      <c r="D18" s="8">
        <f>Sheet2!B53</f>
        <v>9.1786149061000091E-3</v>
      </c>
      <c r="E18" s="8">
        <f>Sheet2!B71</f>
        <v>8.8190330289588184E-3</v>
      </c>
      <c r="F18" s="8">
        <f>Sheet2!B89</f>
        <v>8.4616053853585546E-3</v>
      </c>
      <c r="G18" s="8">
        <f>Sheet2!B107</f>
        <v>8.1063174474086189E-3</v>
      </c>
      <c r="H18" s="8">
        <f>Sheet2!B125</f>
        <v>7.7531547917559229E-3</v>
      </c>
      <c r="I18" s="8">
        <f>Sheet2!B143</f>
        <v>7.4021030988013631E-3</v>
      </c>
      <c r="J18" s="8">
        <f>Sheet2!B161</f>
        <v>7.0531481519219147E-3</v>
      </c>
      <c r="K18" s="8">
        <f>Sheet2!B179</f>
        <v>6.7062758366991521E-3</v>
      </c>
      <c r="L18" s="8">
        <f>Sheet2!B197</f>
        <v>6.3614721401535138E-3</v>
      </c>
      <c r="M18" s="8">
        <f>Sheet2!B215</f>
        <v>6.0187231499844521E-3</v>
      </c>
      <c r="N18" s="8">
        <f>Sheet2!B233</f>
        <v>5.67801505381655E-3</v>
      </c>
      <c r="O18" s="41">
        <v>6.4633331590669835E-3</v>
      </c>
    </row>
    <row r="19" spans="1:15" ht="14.25" thickBot="1">
      <c r="A19" s="20" t="s">
        <v>12</v>
      </c>
      <c r="B19" s="25">
        <f>Sheet2!B18</f>
        <v>5.2499999999999998E-2</v>
      </c>
      <c r="C19" s="25">
        <f>Sheet2!B36</f>
        <v>5.2499999999999998E-2</v>
      </c>
      <c r="D19" s="25">
        <f>Sheet2!B54</f>
        <v>5.2499999999999998E-2</v>
      </c>
      <c r="E19" s="25">
        <f>Sheet2!B72</f>
        <v>5.2499999999999998E-2</v>
      </c>
      <c r="F19" s="25">
        <f>Sheet2!B90</f>
        <v>5.2499999999999998E-2</v>
      </c>
      <c r="G19" s="25">
        <f>Sheet2!B108</f>
        <v>5.2499999999999998E-2</v>
      </c>
      <c r="H19" s="25">
        <f>Sheet2!B126</f>
        <v>5.2499999999999998E-2</v>
      </c>
      <c r="I19" s="25">
        <f>Sheet2!B144</f>
        <v>5.2499999999999998E-2</v>
      </c>
      <c r="J19" s="25">
        <f>Sheet2!B162</f>
        <v>5.2499999999999998E-2</v>
      </c>
      <c r="K19" s="25">
        <f>Sheet2!B180</f>
        <v>5.2499999999999998E-2</v>
      </c>
      <c r="L19" s="25">
        <f>Sheet2!B198</f>
        <v>5.2499999999999998E-2</v>
      </c>
      <c r="M19" s="25">
        <f>Sheet2!B216</f>
        <v>5.2499999999999998E-2</v>
      </c>
      <c r="N19" s="25">
        <f>Sheet2!B234</f>
        <v>5.2499999999999998E-2</v>
      </c>
      <c r="O19" s="42">
        <v>5.2499999999999998E-2</v>
      </c>
    </row>
    <row r="20" spans="1:15" ht="14.25" thickBot="1">
      <c r="A20" s="32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3"/>
    </row>
    <row r="21" spans="1:15">
      <c r="A21" s="9" t="s">
        <v>4</v>
      </c>
      <c r="B21" s="10">
        <f>Sheet2_bug!B1</f>
        <v>450</v>
      </c>
      <c r="C21" s="10">
        <f>Sheet2_bug!B19</f>
        <v>450</v>
      </c>
      <c r="D21" s="10">
        <f>Sheet2_bug!B37</f>
        <v>450</v>
      </c>
      <c r="E21" s="10">
        <f>Sheet2_bug!B55</f>
        <v>450</v>
      </c>
      <c r="F21" s="10">
        <f>Sheet2_bug!B73</f>
        <v>450</v>
      </c>
      <c r="G21" s="10">
        <f>Sheet2_bug!B91</f>
        <v>450</v>
      </c>
      <c r="H21" s="10">
        <f>Sheet2_bug!B109</f>
        <v>450</v>
      </c>
      <c r="I21" s="10">
        <f>Sheet2_bug!B127</f>
        <v>450</v>
      </c>
      <c r="J21" s="10">
        <f>Sheet2_bug!B145</f>
        <v>450</v>
      </c>
      <c r="K21" s="10">
        <f>Sheet2_bug!B163</f>
        <v>450</v>
      </c>
      <c r="L21" s="10">
        <f>Sheet2_bug!B181</f>
        <v>450</v>
      </c>
      <c r="M21" s="10">
        <f>Sheet2_bug!B199</f>
        <v>450</v>
      </c>
      <c r="N21" s="10">
        <f>Sheet2_bug!B217</f>
        <v>450</v>
      </c>
      <c r="O21" s="34">
        <f>Sheet2_bug!B235</f>
        <v>450</v>
      </c>
    </row>
    <row r="22" spans="1:15">
      <c r="A22" s="12" t="s">
        <v>13</v>
      </c>
      <c r="B22" s="1">
        <f>Sheet2_bug!B2</f>
        <v>1</v>
      </c>
      <c r="C22" s="1">
        <f>Sheet2_bug!B20</f>
        <v>2</v>
      </c>
      <c r="D22" s="1">
        <f>Sheet2_bug!B38</f>
        <v>3</v>
      </c>
      <c r="E22" s="1">
        <f>Sheet2_bug!B56</f>
        <v>4</v>
      </c>
      <c r="F22" s="1">
        <f>Sheet2_bug!B74</f>
        <v>5</v>
      </c>
      <c r="G22" s="1">
        <f>Sheet2_bug!B92</f>
        <v>6</v>
      </c>
      <c r="H22" s="1">
        <f>Sheet2_bug!B110</f>
        <v>7</v>
      </c>
      <c r="I22" s="1">
        <f>Sheet2_bug!B128</f>
        <v>8</v>
      </c>
      <c r="J22" s="1">
        <f>Sheet2_bug!B146</f>
        <v>9</v>
      </c>
      <c r="K22" s="1">
        <f>Sheet2_bug!B164</f>
        <v>10</v>
      </c>
      <c r="L22" s="1">
        <f>Sheet2_bug!B182</f>
        <v>11</v>
      </c>
      <c r="M22" s="1">
        <f>Sheet2_bug!B200</f>
        <v>12</v>
      </c>
      <c r="N22" s="1">
        <f>Sheet2_bug!B218</f>
        <v>13</v>
      </c>
      <c r="O22" s="35">
        <f>Sheet2_bug!B236</f>
        <v>14</v>
      </c>
    </row>
    <row r="23" spans="1:15">
      <c r="A23" s="14" t="s">
        <v>7</v>
      </c>
      <c r="B23" s="6">
        <f>Sheet2_bug!B3</f>
        <v>450</v>
      </c>
      <c r="C23" s="6">
        <f>Sheet2_bug!B21</f>
        <v>225</v>
      </c>
      <c r="D23" s="6">
        <f>Sheet2_bug!B39</f>
        <v>150</v>
      </c>
      <c r="E23" s="6">
        <f>Sheet2_bug!B57</f>
        <v>112.5</v>
      </c>
      <c r="F23" s="6">
        <f>Sheet2_bug!B75</f>
        <v>90</v>
      </c>
      <c r="G23" s="6">
        <f>Sheet2_bug!B93</f>
        <v>75</v>
      </c>
      <c r="H23" s="6">
        <f>Sheet2_bug!B111</f>
        <v>64.285714285714292</v>
      </c>
      <c r="I23" s="6">
        <f>Sheet2_bug!B129</f>
        <v>56.25</v>
      </c>
      <c r="J23" s="6">
        <f>Sheet2_bug!B147</f>
        <v>50</v>
      </c>
      <c r="K23" s="6">
        <f>Sheet2_bug!B165</f>
        <v>45</v>
      </c>
      <c r="L23" s="6">
        <f>Sheet2_bug!B183</f>
        <v>40.909090909090907</v>
      </c>
      <c r="M23" s="6">
        <f>Sheet2_bug!B201</f>
        <v>37.5</v>
      </c>
      <c r="N23" s="6">
        <f>Sheet2_bug!B219</f>
        <v>34.615384615384613</v>
      </c>
      <c r="O23" s="36">
        <f>Sheet2_bug!B237</f>
        <v>32.142857142857146</v>
      </c>
    </row>
    <row r="24" spans="1:15">
      <c r="A24" s="14" t="s">
        <v>8</v>
      </c>
      <c r="B24" s="4">
        <f>Sheet2_bug!B4</f>
        <v>0</v>
      </c>
      <c r="C24" s="4">
        <f>Sheet2_bug!B22</f>
        <v>9.000000000000008E-3</v>
      </c>
      <c r="D24" s="4">
        <f>Sheet2_bug!B40</f>
        <v>1.7919000000000018E-2</v>
      </c>
      <c r="E24" s="4">
        <f>Sheet2_bug!B58</f>
        <v>2.6757729000000063E-2</v>
      </c>
      <c r="F24" s="4">
        <f>Sheet2_bug!B76</f>
        <v>3.5516909439000099E-2</v>
      </c>
      <c r="G24" s="4">
        <f>Sheet2_bug!B94</f>
        <v>4.4197257254049105E-2</v>
      </c>
      <c r="H24" s="4">
        <f>Sheet2_bug!B112</f>
        <v>5.2799481938762716E-2</v>
      </c>
      <c r="I24" s="4">
        <f>Sheet2_bug!B130</f>
        <v>6.1324286601313838E-2</v>
      </c>
      <c r="J24" s="4">
        <f>Sheet2_bug!B148</f>
        <v>6.9772368021902009E-2</v>
      </c>
      <c r="K24" s="4">
        <f>Sheet2_bug!B166</f>
        <v>7.8144416709704845E-2</v>
      </c>
      <c r="L24" s="4">
        <f>Sheet2_bug!B184</f>
        <v>8.6441116959317554E-2</v>
      </c>
      <c r="M24" s="4">
        <f>Sheet2_bug!B202</f>
        <v>9.4663146906683648E-2</v>
      </c>
      <c r="N24" s="4">
        <f>Sheet2_bug!B220</f>
        <v>0.10281117858452349</v>
      </c>
      <c r="O24" s="37">
        <f>Sheet2_bug!B238</f>
        <v>0.11088587797726279</v>
      </c>
    </row>
    <row r="25" spans="1:15">
      <c r="A25" s="14" t="s">
        <v>9</v>
      </c>
      <c r="B25" s="4">
        <f>Sheet2_bug!B5</f>
        <v>1</v>
      </c>
      <c r="C25" s="4">
        <f>Sheet2_bug!B23</f>
        <v>3.0250000000000017</v>
      </c>
      <c r="D25" s="4">
        <f>Sheet2_bug!B41</f>
        <v>3.6878500000000027</v>
      </c>
      <c r="E25" s="4">
        <f>Sheet2_bug!B59</f>
        <v>4.010244512500007</v>
      </c>
      <c r="F25" s="4">
        <f>Sheet2_bug!B77</f>
        <v>4.1965218495100087</v>
      </c>
      <c r="G25" s="4">
        <f>Sheet2_bug!B95</f>
        <v>4.3147942940536828</v>
      </c>
      <c r="H25" s="4">
        <f>Sheet2_bug!B113</f>
        <v>4.3942524103490319</v>
      </c>
      <c r="I25" s="4">
        <f>Sheet2_bug!B131</f>
        <v>4.4494911213239039</v>
      </c>
      <c r="J25" s="4">
        <f>Sheet2_bug!B149</f>
        <v>4.4886184010951009</v>
      </c>
      <c r="K25" s="4">
        <f>Sheet2_bug!B167</f>
        <v>4.5164987519367177</v>
      </c>
      <c r="L25" s="4">
        <f>Sheet2_bug!B185</f>
        <v>4.536227511972081</v>
      </c>
      <c r="M25" s="4">
        <f>Sheet2_bug!B203</f>
        <v>4.5498680090006367</v>
      </c>
      <c r="N25" s="4">
        <f>Sheet2_bug!B221</f>
        <v>4.5588484894642747</v>
      </c>
      <c r="O25" s="37">
        <f>Sheet2_bug!B239</f>
        <v>4.5641889349834468</v>
      </c>
    </row>
    <row r="26" spans="1:15">
      <c r="A26" s="15" t="s">
        <v>6</v>
      </c>
      <c r="B26" s="23">
        <f>Sheet2_bug!B6</f>
        <v>4.3699999999999998E-3</v>
      </c>
      <c r="C26" s="23">
        <f>Sheet2_bug!B24</f>
        <v>4.3699999999999998E-3</v>
      </c>
      <c r="D26" s="23">
        <f>Sheet2_bug!B42</f>
        <v>4.3699999999999998E-3</v>
      </c>
      <c r="E26" s="23">
        <f>Sheet2_bug!B60</f>
        <v>4.3699999999999998E-3</v>
      </c>
      <c r="F26" s="23">
        <f>Sheet2_bug!B78</f>
        <v>4.3699999999999998E-3</v>
      </c>
      <c r="G26" s="23">
        <f>Sheet2_bug!B96</f>
        <v>4.3699999999999998E-3</v>
      </c>
      <c r="H26" s="23">
        <f>Sheet2_bug!B114</f>
        <v>4.3699999999999998E-3</v>
      </c>
      <c r="I26" s="23">
        <f>Sheet2_bug!B132</f>
        <v>4.3699999999999998E-3</v>
      </c>
      <c r="J26" s="23">
        <f>Sheet2_bug!B150</f>
        <v>4.3699999999999998E-3</v>
      </c>
      <c r="K26" s="23">
        <f>Sheet2_bug!B168</f>
        <v>4.3699999999999998E-3</v>
      </c>
      <c r="L26" s="23">
        <f>Sheet2_bug!B186</f>
        <v>4.3699999999999998E-3</v>
      </c>
      <c r="M26" s="23">
        <f>Sheet2_bug!B204</f>
        <v>4.3699999999999998E-3</v>
      </c>
      <c r="N26" s="23">
        <f>Sheet2_bug!B222</f>
        <v>4.3699999999999998E-3</v>
      </c>
      <c r="O26" s="38">
        <f>Sheet2_bug!B240</f>
        <v>4.3699999999999998E-3</v>
      </c>
    </row>
    <row r="27" spans="1:15">
      <c r="A27" s="15" t="s">
        <v>0</v>
      </c>
      <c r="B27" s="23">
        <f>Sheet2_bug!B7</f>
        <v>8.9999999999999993E-3</v>
      </c>
      <c r="C27" s="23">
        <f>Sheet2_bug!B25</f>
        <v>8.9999999999999993E-3</v>
      </c>
      <c r="D27" s="23">
        <f>Sheet2_bug!B43</f>
        <v>8.9999999999999993E-3</v>
      </c>
      <c r="E27" s="23">
        <f>Sheet2_bug!B61</f>
        <v>8.9999999999999993E-3</v>
      </c>
      <c r="F27" s="23">
        <f>Sheet2_bug!B79</f>
        <v>8.9999999999999993E-3</v>
      </c>
      <c r="G27" s="23">
        <f>Sheet2_bug!B97</f>
        <v>8.9999999999999993E-3</v>
      </c>
      <c r="H27" s="23">
        <f>Sheet2_bug!B115</f>
        <v>8.9999999999999993E-3</v>
      </c>
      <c r="I27" s="23">
        <f>Sheet2_bug!B133</f>
        <v>8.9999999999999993E-3</v>
      </c>
      <c r="J27" s="23">
        <f>Sheet2_bug!B151</f>
        <v>8.9999999999999993E-3</v>
      </c>
      <c r="K27" s="23">
        <f>Sheet2_bug!B169</f>
        <v>8.9999999999999993E-3</v>
      </c>
      <c r="L27" s="23">
        <f>Sheet2_bug!B187</f>
        <v>8.9999999999999993E-3</v>
      </c>
      <c r="M27" s="23">
        <f>Sheet2_bug!B205</f>
        <v>8.9999999999999993E-3</v>
      </c>
      <c r="N27" s="23">
        <f>Sheet2_bug!B223</f>
        <v>8.9999999999999993E-3</v>
      </c>
      <c r="O27" s="38">
        <f>Sheet2_bug!B241</f>
        <v>8.9999999999999993E-3</v>
      </c>
    </row>
    <row r="28" spans="1:15">
      <c r="A28" s="14" t="s">
        <v>2</v>
      </c>
      <c r="B28" s="4">
        <f>Sheet2_bug!B8</f>
        <v>1</v>
      </c>
      <c r="C28" s="4">
        <f>Sheet2_bug!B26</f>
        <v>0.99550000000000005</v>
      </c>
      <c r="D28" s="4">
        <f>Sheet2_bug!B44</f>
        <v>0.99102699999999999</v>
      </c>
      <c r="E28" s="4">
        <f>Sheet2_bug!B62</f>
        <v>0.98658081774999995</v>
      </c>
      <c r="F28" s="4">
        <f>Sheet2_bug!B80</f>
        <v>0.98216127231219996</v>
      </c>
      <c r="G28" s="4">
        <f>Sheet2_bug!B98</f>
        <v>0.97776818405115851</v>
      </c>
      <c r="H28" s="4">
        <f>Sheet2_bug!B116</f>
        <v>0.97340137462402687</v>
      </c>
      <c r="I28" s="4">
        <f>Sheet2_bug!B134</f>
        <v>0.96906066697085924</v>
      </c>
      <c r="J28" s="4">
        <f>Sheet2_bug!B152</f>
        <v>0.96474588530499694</v>
      </c>
      <c r="K28" s="4">
        <f>Sheet2_bug!B170</f>
        <v>0.96045685510352674</v>
      </c>
      <c r="L28" s="4">
        <f>Sheet2_bug!B188</f>
        <v>0.95619340309781364</v>
      </c>
      <c r="M28" s="4">
        <f>Sheet2_bug!B206</f>
        <v>0.95195535726410563</v>
      </c>
      <c r="N28" s="4">
        <f>Sheet2_bug!B224</f>
        <v>0.947742546814211</v>
      </c>
      <c r="O28" s="37">
        <f>Sheet2_bug!B242</f>
        <v>0.94355480218624865</v>
      </c>
    </row>
    <row r="29" spans="1:15">
      <c r="A29" s="18" t="s">
        <v>3</v>
      </c>
      <c r="B29" s="24">
        <f>Sheet2_bug!B9</f>
        <v>0.10199999999999999</v>
      </c>
      <c r="C29" s="24">
        <f>Sheet2_bug!B27</f>
        <v>0.10199999999999999</v>
      </c>
      <c r="D29" s="24">
        <f>Sheet2_bug!B45</f>
        <v>0.10199999999999999</v>
      </c>
      <c r="E29" s="24">
        <f>Sheet2_bug!B63</f>
        <v>0.10199999999999999</v>
      </c>
      <c r="F29" s="24">
        <f>Sheet2_bug!B81</f>
        <v>0.10199999999999999</v>
      </c>
      <c r="G29" s="24">
        <f>Sheet2_bug!B99</f>
        <v>0.10199999999999999</v>
      </c>
      <c r="H29" s="24">
        <f>Sheet2_bug!B117</f>
        <v>0.10199999999999999</v>
      </c>
      <c r="I29" s="24">
        <f>Sheet2_bug!B135</f>
        <v>0.10199999999999999</v>
      </c>
      <c r="J29" s="24">
        <f>Sheet2_bug!B153</f>
        <v>0.10199999999999999</v>
      </c>
      <c r="K29" s="24">
        <f>Sheet2_bug!B171</f>
        <v>0.10199999999999999</v>
      </c>
      <c r="L29" s="24">
        <f>Sheet2_bug!B189</f>
        <v>0.10199999999999999</v>
      </c>
      <c r="M29" s="24">
        <f>Sheet2_bug!B207</f>
        <v>0.10199999999999999</v>
      </c>
      <c r="N29" s="24">
        <f>Sheet2_bug!B225</f>
        <v>0.10199999999999999</v>
      </c>
      <c r="O29" s="39">
        <f>Sheet2_bug!B243</f>
        <v>0.10199999999999999</v>
      </c>
    </row>
    <row r="30" spans="1:15">
      <c r="A30" s="14" t="s">
        <v>5</v>
      </c>
      <c r="B30" s="4">
        <f>Sheet2_bug!B10</f>
        <v>0.10199999999999999</v>
      </c>
      <c r="C30" s="4">
        <f>Sheet2_bug!B28</f>
        <v>0.10154099999999999</v>
      </c>
      <c r="D30" s="4">
        <f>Sheet2_bug!B46</f>
        <v>0.101084754</v>
      </c>
      <c r="E30" s="4">
        <f>Sheet2_bug!B64</f>
        <v>0.10063124341049999</v>
      </c>
      <c r="F30" s="4">
        <f>Sheet2_bug!B82</f>
        <v>0.10018044977584439</v>
      </c>
      <c r="G30" s="4">
        <f>Sheet2_bug!B100</f>
        <v>9.9732354773218165E-2</v>
      </c>
      <c r="H30" s="4">
        <f>Sheet2_bug!B118</f>
        <v>9.9286940211650729E-2</v>
      </c>
      <c r="I30" s="4">
        <f>Sheet2_bug!B136</f>
        <v>9.8844188031027638E-2</v>
      </c>
      <c r="J30" s="4">
        <f>Sheet2_bug!B154</f>
        <v>9.8404080301109684E-2</v>
      </c>
      <c r="K30" s="4">
        <f>Sheet2_bug!B172</f>
        <v>9.7966599220559725E-2</v>
      </c>
      <c r="L30" s="4">
        <f>Sheet2_bug!B190</f>
        <v>9.7531727115976991E-2</v>
      </c>
      <c r="M30" s="4">
        <f>Sheet2_bug!B208</f>
        <v>9.7099446440938764E-2</v>
      </c>
      <c r="N30" s="4">
        <f>Sheet2_bug!B226</f>
        <v>9.6669739775049515E-2</v>
      </c>
      <c r="O30" s="37">
        <f>Sheet2_bug!B244</f>
        <v>9.6242589822997354E-2</v>
      </c>
    </row>
    <row r="31" spans="1:15">
      <c r="A31" s="14" t="s">
        <v>18</v>
      </c>
      <c r="B31" s="4">
        <f>Sheet2_bug!B11</f>
        <v>1.2E-2</v>
      </c>
      <c r="C31" s="4">
        <f>Sheet2_bug!B29</f>
        <v>1.2E-2</v>
      </c>
      <c r="D31" s="4">
        <f>Sheet2_bug!B47</f>
        <v>1.2E-2</v>
      </c>
      <c r="E31" s="4">
        <f>Sheet2_bug!B65</f>
        <v>1.2E-2</v>
      </c>
      <c r="F31" s="4">
        <f>Sheet2_bug!B83</f>
        <v>1.2E-2</v>
      </c>
      <c r="G31" s="4">
        <f>Sheet2_bug!B101</f>
        <v>1.2E-2</v>
      </c>
      <c r="H31" s="4">
        <f>Sheet2_bug!B119</f>
        <v>1.2E-2</v>
      </c>
      <c r="I31" s="4">
        <f>Sheet2_bug!B137</f>
        <v>1.2E-2</v>
      </c>
      <c r="J31" s="4">
        <f>Sheet2_bug!B155</f>
        <v>1.2E-2</v>
      </c>
      <c r="K31" s="4">
        <f>Sheet2_bug!B173</f>
        <v>1.2E-2</v>
      </c>
      <c r="L31" s="4">
        <f>Sheet2_bug!B191</f>
        <v>1.2E-2</v>
      </c>
      <c r="M31" s="4">
        <f>Sheet2_bug!B209</f>
        <v>1.2E-2</v>
      </c>
      <c r="N31" s="4">
        <f>Sheet2_bug!B227</f>
        <v>1.2E-2</v>
      </c>
      <c r="O31" s="37">
        <f>Sheet2_bug!B245</f>
        <v>1.2E-2</v>
      </c>
    </row>
    <row r="32" spans="1:15">
      <c r="A32" s="26" t="s">
        <v>10</v>
      </c>
      <c r="B32" s="27">
        <f>Sheet2_bug!B12</f>
        <v>4.3699999999999998E-3</v>
      </c>
      <c r="C32" s="27">
        <f>Sheet2_bug!B30</f>
        <v>1.3219250000000007E-2</v>
      </c>
      <c r="D32" s="27">
        <f>Sheet2_bug!B48</f>
        <v>1.611590450000001E-2</v>
      </c>
      <c r="E32" s="27">
        <f>Sheet2_bug!B66</f>
        <v>1.752476851962503E-2</v>
      </c>
      <c r="F32" s="27">
        <f>Sheet2_bug!B84</f>
        <v>1.8338800482358739E-2</v>
      </c>
      <c r="G32" s="27">
        <f>Sheet2_bug!B102</f>
        <v>1.8855651065014592E-2</v>
      </c>
      <c r="H32" s="27">
        <f>Sheet2_bug!B120</f>
        <v>1.9202883033225267E-2</v>
      </c>
      <c r="I32" s="27">
        <f>Sheet2_bug!B138</f>
        <v>1.9444276200185458E-2</v>
      </c>
      <c r="J32" s="27">
        <f>Sheet2_bug!B156</f>
        <v>1.9615262412785588E-2</v>
      </c>
      <c r="K32" s="27">
        <f>Sheet2_bug!B174</f>
        <v>1.9737099545963456E-2</v>
      </c>
      <c r="L32" s="27">
        <f>Sheet2_bug!B192</f>
        <v>1.9823314227317992E-2</v>
      </c>
      <c r="M32" s="27">
        <f>Sheet2_bug!B210</f>
        <v>1.988292319933278E-2</v>
      </c>
      <c r="N32" s="27">
        <f>Sheet2_bug!B228</f>
        <v>1.9922167898958881E-2</v>
      </c>
      <c r="O32" s="40">
        <f>Sheet2_bug!B246</f>
        <v>1.9945505645877663E-2</v>
      </c>
    </row>
    <row r="33" spans="1:15">
      <c r="A33" s="14" t="s">
        <v>17</v>
      </c>
      <c r="B33" s="4">
        <f>Sheet2_bug!B13</f>
        <v>3.4271999999999996E-3</v>
      </c>
      <c r="C33" s="4">
        <f>Sheet2_bug!B31</f>
        <v>3.4117775999999997E-3</v>
      </c>
      <c r="D33" s="4">
        <f>Sheet2_bug!B49</f>
        <v>3.3964477343999999E-3</v>
      </c>
      <c r="E33" s="4">
        <f>Sheet2_bug!B67</f>
        <v>3.3812097785927996E-3</v>
      </c>
      <c r="F33" s="4">
        <f>Sheet2_bug!B85</f>
        <v>3.3660631124683713E-3</v>
      </c>
      <c r="G33" s="4">
        <f>Sheet2_bug!B103</f>
        <v>3.3510071203801299E-3</v>
      </c>
      <c r="H33" s="4">
        <f>Sheet2_bug!B121</f>
        <v>3.3360411911114644E-3</v>
      </c>
      <c r="I33" s="4">
        <f>Sheet2_bug!B139</f>
        <v>3.3211647178425286E-3</v>
      </c>
      <c r="J33" s="4">
        <f>Sheet2_bug!B157</f>
        <v>3.3063770981172852E-3</v>
      </c>
      <c r="K33" s="4">
        <f>Sheet2_bug!B175</f>
        <v>3.2916777338108066E-3</v>
      </c>
      <c r="L33" s="4">
        <f>Sheet2_bug!B193</f>
        <v>3.2770660310968269E-3</v>
      </c>
      <c r="M33" s="4">
        <f>Sheet2_bug!B211</f>
        <v>3.2625414004155422E-3</v>
      </c>
      <c r="N33" s="4">
        <f>Sheet2_bug!B229</f>
        <v>3.2481032564416635E-3</v>
      </c>
      <c r="O33" s="37">
        <f>Sheet2_bug!B247</f>
        <v>3.2337510180527108E-3</v>
      </c>
    </row>
    <row r="34" spans="1:15">
      <c r="A34" s="14" t="s">
        <v>14</v>
      </c>
      <c r="B34" s="4">
        <f>Sheet2_bug!B14</f>
        <v>1E-3</v>
      </c>
      <c r="C34" s="4">
        <f>Sheet2_bug!B32</f>
        <v>1E-3</v>
      </c>
      <c r="D34" s="4">
        <f>Sheet2_bug!B50</f>
        <v>1E-3</v>
      </c>
      <c r="E34" s="4">
        <f>Sheet2_bug!B68</f>
        <v>1E-3</v>
      </c>
      <c r="F34" s="4">
        <f>Sheet2_bug!B86</f>
        <v>1E-3</v>
      </c>
      <c r="G34" s="4">
        <f>Sheet2_bug!B104</f>
        <v>1E-3</v>
      </c>
      <c r="H34" s="4">
        <f>Sheet2_bug!B122</f>
        <v>1E-3</v>
      </c>
      <c r="I34" s="4">
        <f>Sheet2_bug!B140</f>
        <v>1E-3</v>
      </c>
      <c r="J34" s="4">
        <f>Sheet2_bug!B158</f>
        <v>1E-3</v>
      </c>
      <c r="K34" s="4">
        <f>Sheet2_bug!B176</f>
        <v>1E-3</v>
      </c>
      <c r="L34" s="4">
        <f>Sheet2_bug!B194</f>
        <v>1E-3</v>
      </c>
      <c r="M34" s="4">
        <f>Sheet2_bug!B212</f>
        <v>1E-3</v>
      </c>
      <c r="N34" s="4">
        <f>Sheet2_bug!B230</f>
        <v>1E-3</v>
      </c>
      <c r="O34" s="37">
        <f>Sheet2_bug!B248</f>
        <v>1E-3</v>
      </c>
    </row>
    <row r="35" spans="1:15">
      <c r="A35" s="14" t="s">
        <v>15</v>
      </c>
      <c r="B35" s="4">
        <f>Sheet2_bug!B15</f>
        <v>1E-4</v>
      </c>
      <c r="C35" s="4">
        <f>Sheet2_bug!B33</f>
        <v>1E-4</v>
      </c>
      <c r="D35" s="4">
        <f>Sheet2_bug!B51</f>
        <v>1E-4</v>
      </c>
      <c r="E35" s="4">
        <f>Sheet2_bug!B69</f>
        <v>1E-4</v>
      </c>
      <c r="F35" s="4">
        <f>Sheet2_bug!B87</f>
        <v>1E-4</v>
      </c>
      <c r="G35" s="4">
        <f>Sheet2_bug!B105</f>
        <v>1E-4</v>
      </c>
      <c r="H35" s="4">
        <f>Sheet2_bug!B123</f>
        <v>1E-4</v>
      </c>
      <c r="I35" s="4">
        <f>Sheet2_bug!B141</f>
        <v>1E-4</v>
      </c>
      <c r="J35" s="4">
        <f>Sheet2_bug!B159</f>
        <v>1E-4</v>
      </c>
      <c r="K35" s="4">
        <f>Sheet2_bug!B177</f>
        <v>1E-4</v>
      </c>
      <c r="L35" s="4">
        <f>Sheet2_bug!B195</f>
        <v>1E-4</v>
      </c>
      <c r="M35" s="4">
        <f>Sheet2_bug!B213</f>
        <v>1E-4</v>
      </c>
      <c r="N35" s="4">
        <f>Sheet2_bug!B231</f>
        <v>1E-4</v>
      </c>
      <c r="O35" s="37">
        <f>Sheet2_bug!B249</f>
        <v>1E-4</v>
      </c>
    </row>
    <row r="36" spans="1:15">
      <c r="A36" s="14" t="s">
        <v>16</v>
      </c>
      <c r="B36" s="4">
        <f>Sheet2_bug!B16</f>
        <v>1E-3</v>
      </c>
      <c r="C36" s="4">
        <f>Sheet2_bug!B34</f>
        <v>1E-3</v>
      </c>
      <c r="D36" s="4">
        <f>Sheet2_bug!B52</f>
        <v>1E-3</v>
      </c>
      <c r="E36" s="4">
        <f>Sheet2_bug!B70</f>
        <v>1E-3</v>
      </c>
      <c r="F36" s="4">
        <f>Sheet2_bug!B88</f>
        <v>1E-3</v>
      </c>
      <c r="G36" s="4">
        <f>Sheet2_bug!B106</f>
        <v>1E-3</v>
      </c>
      <c r="H36" s="4">
        <f>Sheet2_bug!B124</f>
        <v>1E-3</v>
      </c>
      <c r="I36" s="4">
        <f>Sheet2_bug!B142</f>
        <v>1E-3</v>
      </c>
      <c r="J36" s="4">
        <f>Sheet2_bug!B160</f>
        <v>1E-3</v>
      </c>
      <c r="K36" s="4">
        <f>Sheet2_bug!B178</f>
        <v>1E-3</v>
      </c>
      <c r="L36" s="4">
        <f>Sheet2_bug!B196</f>
        <v>1E-3</v>
      </c>
      <c r="M36" s="4">
        <f>Sheet2_bug!B214</f>
        <v>1E-3</v>
      </c>
      <c r="N36" s="4">
        <f>Sheet2_bug!B232</f>
        <v>1E-3</v>
      </c>
      <c r="O36" s="37">
        <f>Sheet2_bug!B250</f>
        <v>1E-3</v>
      </c>
    </row>
    <row r="37" spans="1:15">
      <c r="A37" s="19" t="s">
        <v>11</v>
      </c>
      <c r="B37" s="8">
        <f>Sheet2_bug!B17</f>
        <v>2.760279999999999E-2</v>
      </c>
      <c r="C37" s="8">
        <f>Sheet2_bug!B35</f>
        <v>1.8309972399999992E-2</v>
      </c>
      <c r="D37" s="8">
        <f>Sheet2_bug!B53</f>
        <v>1.4972401765599989E-2</v>
      </c>
      <c r="E37" s="8">
        <f>Sheet2_bug!B71</f>
        <v>1.312526511228216E-2</v>
      </c>
      <c r="F37" s="8">
        <f>Sheet2_bug!B89</f>
        <v>1.1875586181017285E-2</v>
      </c>
      <c r="G37" s="8">
        <f>Sheet2_bug!B107</f>
        <v>1.0925696587823448E-2</v>
      </c>
      <c r="H37" s="8">
        <f>Sheet2_bug!B125</f>
        <v>1.0148015987314012E-2</v>
      </c>
      <c r="I37" s="8">
        <f>Sheet2_bug!B143</f>
        <v>9.4787471129996539E-3</v>
      </c>
      <c r="J37" s="8">
        <f>Sheet2_bug!B161</f>
        <v>8.8824407902068012E-3</v>
      </c>
      <c r="K37" s="8">
        <f>Sheet2_bug!B179</f>
        <v>8.3378219407854517E-3</v>
      </c>
      <c r="L37" s="8">
        <f>Sheet2_bug!B197</f>
        <v>7.83134685756217E-3</v>
      </c>
      <c r="M37" s="8">
        <f>Sheet2_bug!B215</f>
        <v>7.3539818411904392E-3</v>
      </c>
      <c r="N37" s="8">
        <f>Sheet2_bug!B233</f>
        <v>6.8994686196489699E-3</v>
      </c>
      <c r="O37" s="41">
        <f>Sheet2_bug!B251</f>
        <v>6.4633331590669835E-3</v>
      </c>
    </row>
    <row r="38" spans="1:15" ht="14.25" thickBot="1">
      <c r="A38" s="20" t="s">
        <v>12</v>
      </c>
      <c r="B38" s="25">
        <f>Sheet2_bug!B18</f>
        <v>5.2499999999999998E-2</v>
      </c>
      <c r="C38" s="25">
        <f>Sheet2_bug!B36</f>
        <v>5.2499999999999998E-2</v>
      </c>
      <c r="D38" s="25">
        <f>Sheet2_bug!B54</f>
        <v>5.2499999999999998E-2</v>
      </c>
      <c r="E38" s="25">
        <f>Sheet2_bug!B72</f>
        <v>5.2499999999999998E-2</v>
      </c>
      <c r="F38" s="25">
        <f>Sheet2_bug!B90</f>
        <v>5.2499999999999998E-2</v>
      </c>
      <c r="G38" s="25">
        <f>Sheet2_bug!B108</f>
        <v>5.2499999999999998E-2</v>
      </c>
      <c r="H38" s="25">
        <f>Sheet2_bug!B126</f>
        <v>5.2499999999999998E-2</v>
      </c>
      <c r="I38" s="25">
        <f>Sheet2_bug!B144</f>
        <v>5.2499999999999998E-2</v>
      </c>
      <c r="J38" s="25">
        <f>Sheet2_bug!B162</f>
        <v>5.2499999999999998E-2</v>
      </c>
      <c r="K38" s="25">
        <f>Sheet2_bug!B180</f>
        <v>5.2499999999999998E-2</v>
      </c>
      <c r="L38" s="25">
        <f>Sheet2_bug!B198</f>
        <v>5.2499999999999998E-2</v>
      </c>
      <c r="M38" s="25">
        <f>Sheet2_bug!B216</f>
        <v>5.2499999999999998E-2</v>
      </c>
      <c r="N38" s="25">
        <f>Sheet2_bug!B234</f>
        <v>5.2499999999999998E-2</v>
      </c>
      <c r="O38" s="42">
        <f>Sheet2_bug!B252</f>
        <v>5.2499999999999998E-2</v>
      </c>
    </row>
  </sheetData>
  <mergeCells count="2">
    <mergeCell ref="A1:O1"/>
    <mergeCell ref="A20:O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Sheet1 _bug</vt:lpstr>
      <vt:lpstr>Sheet2_bug</vt:lpstr>
      <vt:lpstr>fix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2022-06-01T16:21:12Z</dcterms:modified>
</cp:coreProperties>
</file>